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151" yWindow="65236" windowWidth="16860" windowHeight="8940" activeTab="0"/>
  </bookViews>
  <sheets>
    <sheet name="Tab 1ª Fase" sheetId="1" r:id="rId1"/>
    <sheet name="Classificação" sheetId="2" r:id="rId2"/>
    <sheet name="Times" sheetId="3" r:id="rId3"/>
  </sheets>
  <definedNames>
    <definedName name="_xlnm.Print_Area" localSheetId="1">'Classificação'!$A$1:$J$17</definedName>
    <definedName name="_xlnm.Print_Area" localSheetId="0">'Tab 1ª Fase'!$A$1:$G$96</definedName>
  </definedNames>
  <calcPr fullCalcOnLoad="1"/>
</workbook>
</file>

<file path=xl/sharedStrings.xml><?xml version="1.0" encoding="utf-8"?>
<sst xmlns="http://schemas.openxmlformats.org/spreadsheetml/2006/main" count="186" uniqueCount="108">
  <si>
    <t>X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</si>
  <si>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</si>
  <si>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</si>
  <si>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</si>
  <si>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</si>
  <si>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</si>
  <si>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</si>
  <si>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</si>
  <si>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</si>
  <si>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</si>
  <si>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</si>
  <si>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</si>
  <si>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1ª Fase</t>
  </si>
  <si>
    <t>TOTAL</t>
  </si>
  <si>
    <t>Classificação</t>
  </si>
  <si>
    <t>1 / 1</t>
  </si>
  <si>
    <t>1 / 2</t>
  </si>
  <si>
    <t>1 / 3</t>
  </si>
  <si>
    <t>1 / 4</t>
  </si>
  <si>
    <t>1 / 5</t>
  </si>
  <si>
    <t>1 / 6</t>
  </si>
  <si>
    <t>2 / 1</t>
  </si>
  <si>
    <t>2 / 2</t>
  </si>
  <si>
    <t>2 / 3</t>
  </si>
  <si>
    <t>2 / 4</t>
  </si>
  <si>
    <t>2 / 5</t>
  </si>
  <si>
    <t>2 / 6</t>
  </si>
  <si>
    <t>3 / 1</t>
  </si>
  <si>
    <t>3 / 2</t>
  </si>
  <si>
    <t>3 / 3</t>
  </si>
  <si>
    <t>3 / 4</t>
  </si>
  <si>
    <t>3 / 5</t>
  </si>
  <si>
    <t>3 / 6</t>
  </si>
  <si>
    <t>4 / 1</t>
  </si>
  <si>
    <t>4 / 2</t>
  </si>
  <si>
    <t>4 / 3</t>
  </si>
  <si>
    <t>4 / 4</t>
  </si>
  <si>
    <t>4 / 5</t>
  </si>
  <si>
    <t>4 / 6</t>
  </si>
  <si>
    <t>5 / 1</t>
  </si>
  <si>
    <t>5 / 2</t>
  </si>
  <si>
    <t>5 / 3</t>
  </si>
  <si>
    <t>5 / 4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</si>
  <si>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</si>
  <si>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</si>
  <si>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</si>
  <si>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</si>
  <si>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</si>
  <si>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</si>
  <si>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</si>
  <si>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</si>
  <si>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</si>
  <si>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</si>
  <si>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</si>
  <si>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</si>
  <si>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</si>
  <si>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</si>
  <si>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</si>
  <si>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</si>
  <si>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</si>
  <si>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</si>
  <si>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</si>
  <si>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</si>
  <si>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</si>
  <si>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</si>
  <si>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</si>
  <si>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</si>
  <si>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</si>
  <si>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</si>
  <si>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</si>
  <si>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</si>
  <si>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</si>
  <si>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</si>
  <si>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</si>
  <si>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</si>
  <si>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</si>
  <si>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</si>
  <si>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</si>
  <si>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</si>
  <si>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</si>
  <si>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</si>
  <si>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12 / 1</t>
  </si>
  <si>
    <t>12 / 2</t>
  </si>
  <si>
    <t>12 / 3</t>
  </si>
  <si>
    <t>13 / 4</t>
  </si>
  <si>
    <t>13 / 5</t>
  </si>
  <si>
    <t>13 / 6</t>
  </si>
  <si>
    <t>12 / 4</t>
  </si>
  <si>
    <t>12 / 5</t>
  </si>
  <si>
    <t>12 / 6</t>
  </si>
  <si>
    <t>13 / 1</t>
  </si>
  <si>
    <t>13 / 2</t>
  </si>
  <si>
    <t>13 / 3</t>
  </si>
  <si>
    <t>RODADA</t>
  </si>
  <si>
    <t>Angola</t>
  </si>
  <si>
    <t>Inglaterra</t>
  </si>
  <si>
    <t>França</t>
  </si>
  <si>
    <t>Holanda</t>
  </si>
  <si>
    <t>Croácia</t>
  </si>
  <si>
    <t>Portugal</t>
  </si>
  <si>
    <t>Hungria</t>
  </si>
  <si>
    <t>Argentina</t>
  </si>
  <si>
    <t>Brasil</t>
  </si>
  <si>
    <t>Alemanha</t>
  </si>
  <si>
    <t>Líbano</t>
  </si>
  <si>
    <t>Camarões</t>
  </si>
  <si>
    <t>Itália</t>
  </si>
  <si>
    <t>ARCB WORLD - Fevereiro 2014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</si>
</sst>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7"/>
      <name val="Arial"/>
      <family val="2"/>
    </font>
    <font>
      <b/>
      <sz val="20"/>
      <color indexed="9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10" fontId="13" fillId="0" borderId="16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49" fontId="19" fillId="34" borderId="1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35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36" borderId="1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0" fillId="37" borderId="19" xfId="0" applyNumberFormat="1" applyFont="1" applyFill="1" applyBorder="1" applyAlignment="1">
      <alignment horizontal="center" vertical="center"/>
    </xf>
    <xf numFmtId="49" fontId="20" fillId="38" borderId="19" xfId="0" applyNumberFormat="1" applyFont="1" applyFill="1" applyBorder="1" applyAlignment="1">
      <alignment horizontal="center" vertical="center"/>
    </xf>
    <xf numFmtId="49" fontId="20" fillId="39" borderId="19" xfId="0" applyNumberFormat="1" applyFont="1" applyFill="1" applyBorder="1" applyAlignment="1">
      <alignment horizontal="center" vertical="center"/>
    </xf>
    <xf numFmtId="49" fontId="20" fillId="40" borderId="19" xfId="0" applyNumberFormat="1" applyFont="1" applyFill="1" applyBorder="1" applyAlignment="1">
      <alignment horizontal="center" vertical="center"/>
    </xf>
    <xf numFmtId="49" fontId="20" fillId="41" borderId="19" xfId="0" applyNumberFormat="1" applyFont="1" applyFill="1" applyBorder="1" applyAlignment="1">
      <alignment horizontal="center" vertical="center"/>
    </xf>
    <xf numFmtId="49" fontId="22" fillId="42" borderId="1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22" fillId="43" borderId="17" xfId="0" applyNumberFormat="1" applyFont="1" applyFill="1" applyBorder="1" applyAlignment="1">
      <alignment horizontal="center" vertical="center"/>
    </xf>
    <xf numFmtId="49" fontId="19" fillId="44" borderId="19" xfId="0" applyNumberFormat="1" applyFont="1" applyFill="1" applyBorder="1" applyAlignment="1">
      <alignment horizontal="center" vertical="center"/>
    </xf>
    <xf numFmtId="49" fontId="20" fillId="45" borderId="19" xfId="0" applyNumberFormat="1" applyFont="1" applyFill="1" applyBorder="1" applyAlignment="1">
      <alignment horizontal="center" vertical="center"/>
    </xf>
    <xf numFmtId="49" fontId="22" fillId="46" borderId="17" xfId="0" applyNumberFormat="1" applyFont="1" applyFill="1" applyBorder="1" applyAlignment="1">
      <alignment horizontal="center" vertical="center"/>
    </xf>
    <xf numFmtId="49" fontId="22" fillId="45" borderId="17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2" fontId="13" fillId="0" borderId="21" xfId="0" applyNumberFormat="1" applyFont="1" applyFill="1" applyBorder="1" applyAlignment="1">
      <alignment horizontal="center" vertical="center"/>
    </xf>
    <xf numFmtId="172" fontId="1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4" fontId="23" fillId="0" borderId="28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80" zoomScaleNormal="80" zoomScalePageLayoutView="0" workbookViewId="0" topLeftCell="A1">
      <selection activeCell="O19" sqref="O19"/>
    </sheetView>
  </sheetViews>
  <sheetFormatPr defaultColWidth="9.140625" defaultRowHeight="12.75"/>
  <cols>
    <col min="1" max="1" width="8.140625" style="6" bestFit="1" customWidth="1"/>
    <col min="2" max="2" width="18.7109375" style="2" bestFit="1" customWidth="1"/>
    <col min="3" max="3" width="3.8515625" style="7" customWidth="1"/>
    <col min="4" max="4" width="3.140625" style="6" customWidth="1"/>
    <col min="5" max="5" width="3.8515625" style="7" customWidth="1"/>
    <col min="6" max="6" width="18.7109375" style="2" bestFit="1" customWidth="1"/>
    <col min="7" max="7" width="14.421875" style="4" bestFit="1" customWidth="1"/>
    <col min="8" max="9" width="9.140625" style="18" customWidth="1"/>
  </cols>
  <sheetData>
    <row r="1" spans="1:7" ht="12.75" customHeight="1">
      <c r="A1" s="78" t="s">
        <v>107</v>
      </c>
      <c r="B1" s="79"/>
      <c r="C1" s="79"/>
      <c r="D1" s="79"/>
      <c r="E1" s="79"/>
      <c r="F1" s="79"/>
      <c r="G1" s="80"/>
    </row>
    <row r="2" spans="1:7" ht="13.5" customHeight="1" thickBot="1">
      <c r="A2" s="81"/>
      <c r="B2" s="82"/>
      <c r="C2" s="82"/>
      <c r="D2" s="82"/>
      <c r="E2" s="82"/>
      <c r="F2" s="82"/>
      <c r="G2" s="83"/>
    </row>
    <row r="3" spans="1:7" ht="16.5" customHeight="1">
      <c r="A3" s="84" t="s">
        <v>11</v>
      </c>
      <c r="B3" s="85"/>
      <c r="C3" s="86"/>
      <c r="E3" s="93">
        <v>41693</v>
      </c>
      <c r="F3" s="94"/>
      <c r="G3" s="95"/>
    </row>
    <row r="4" spans="1:7" ht="15" customHeight="1" thickBot="1">
      <c r="A4" s="87"/>
      <c r="B4" s="88"/>
      <c r="C4" s="89"/>
      <c r="D4" s="3"/>
      <c r="E4" s="96"/>
      <c r="F4" s="97"/>
      <c r="G4" s="98"/>
    </row>
    <row r="5" ht="18.75" thickBot="1"/>
    <row r="6" spans="2:7" ht="21" thickBot="1">
      <c r="B6" s="90" t="s">
        <v>12</v>
      </c>
      <c r="C6" s="91"/>
      <c r="D6" s="91"/>
      <c r="E6" s="91"/>
      <c r="F6" s="92"/>
      <c r="G6" s="11" t="s">
        <v>93</v>
      </c>
    </row>
    <row r="7" spans="2:7" ht="14.25" customHeight="1" thickBot="1">
      <c r="B7" s="8"/>
      <c r="F7" s="8"/>
      <c r="G7" s="5"/>
    </row>
    <row r="8" spans="1:12" ht="18" customHeight="1" thickBot="1">
      <c r="A8" s="24">
        <v>1</v>
      </c>
      <c r="B8" s="63" t="str">
        <f>Times!A1</f>
        <v>Angola</v>
      </c>
      <c r="C8" s="64">
        <v>0</v>
      </c>
      <c r="D8" s="65" t="s">
        <v>0</v>
      </c>
      <c r="E8" s="64">
        <v>0</v>
      </c>
      <c r="F8" s="66" t="str">
        <f>Times!A3</f>
        <v>França</v>
      </c>
      <c r="G8" s="37" t="s">
        <v>15</v>
      </c>
      <c r="H8" s="19"/>
      <c r="I8" s="19"/>
      <c r="J8" s="9"/>
      <c r="K8" s="9"/>
      <c r="L8" s="9"/>
    </row>
    <row r="9" spans="1:12" ht="13.5" customHeight="1" thickBot="1">
      <c r="A9" s="14"/>
      <c r="B9" s="67"/>
      <c r="C9" s="68"/>
      <c r="D9" s="65"/>
      <c r="E9" s="68"/>
      <c r="F9" s="67"/>
      <c r="G9" s="38"/>
      <c r="H9" s="19"/>
      <c r="I9" s="19"/>
      <c r="J9" s="9"/>
      <c r="K9" s="9"/>
      <c r="L9" s="9"/>
    </row>
    <row r="10" spans="1:12" ht="18" customHeight="1" thickBot="1">
      <c r="A10" s="24">
        <v>2</v>
      </c>
      <c r="B10" s="63" t="str">
        <f>Times!A4</f>
        <v>Holanda</v>
      </c>
      <c r="C10" s="64">
        <v>1</v>
      </c>
      <c r="D10" s="65" t="s">
        <v>0</v>
      </c>
      <c r="E10" s="64">
        <v>3</v>
      </c>
      <c r="F10" s="66" t="str">
        <f>Times!A5</f>
        <v>Croácia</v>
      </c>
      <c r="G10" s="37" t="s">
        <v>16</v>
      </c>
      <c r="H10" s="19"/>
      <c r="I10" s="19"/>
      <c r="J10" s="9"/>
      <c r="K10" s="9"/>
      <c r="L10" s="9"/>
    </row>
    <row r="11" spans="1:9" s="9" customFormat="1" ht="13.5" customHeight="1" thickBot="1">
      <c r="A11" s="13"/>
      <c r="B11" s="67"/>
      <c r="C11" s="68"/>
      <c r="D11" s="65"/>
      <c r="E11" s="68"/>
      <c r="F11" s="67"/>
      <c r="G11" s="38"/>
      <c r="H11" s="19"/>
      <c r="I11" s="19"/>
    </row>
    <row r="12" spans="1:12" ht="18" customHeight="1" thickBot="1">
      <c r="A12" s="24">
        <v>3</v>
      </c>
      <c r="B12" s="63" t="str">
        <f>Times!A2</f>
        <v>Inglaterra</v>
      </c>
      <c r="C12" s="64">
        <v>1</v>
      </c>
      <c r="D12" s="65" t="s">
        <v>0</v>
      </c>
      <c r="E12" s="64">
        <v>1</v>
      </c>
      <c r="F12" s="66" t="str">
        <f>Times!A8</f>
        <v>Argentina</v>
      </c>
      <c r="G12" s="37" t="s">
        <v>17</v>
      </c>
      <c r="H12" s="19"/>
      <c r="I12" s="19"/>
      <c r="J12" s="9"/>
      <c r="K12" s="9"/>
      <c r="L12" s="9"/>
    </row>
    <row r="13" spans="1:12" ht="13.5" customHeight="1" thickBot="1">
      <c r="A13" s="14"/>
      <c r="B13" s="67"/>
      <c r="C13" s="68"/>
      <c r="D13" s="65"/>
      <c r="E13" s="68"/>
      <c r="F13" s="67"/>
      <c r="G13" s="38"/>
      <c r="H13" s="19"/>
      <c r="I13" s="19"/>
      <c r="J13" s="9"/>
      <c r="K13" s="9"/>
      <c r="L13" s="9"/>
    </row>
    <row r="14" spans="1:12" ht="18" customHeight="1" thickBot="1">
      <c r="A14" s="24">
        <v>4</v>
      </c>
      <c r="B14" s="63" t="str">
        <f>Times!A6</f>
        <v>Portugal</v>
      </c>
      <c r="C14" s="64">
        <v>0</v>
      </c>
      <c r="D14" s="65" t="s">
        <v>0</v>
      </c>
      <c r="E14" s="64">
        <v>1</v>
      </c>
      <c r="F14" s="66" t="str">
        <f>Times!A7</f>
        <v>Hungria</v>
      </c>
      <c r="G14" s="37" t="s">
        <v>18</v>
      </c>
      <c r="H14" s="19"/>
      <c r="I14" s="19"/>
      <c r="J14" s="9"/>
      <c r="K14" s="9"/>
      <c r="L14" s="9"/>
    </row>
    <row r="15" spans="1:9" s="9" customFormat="1" ht="13.5" customHeight="1" thickBot="1">
      <c r="A15" s="13"/>
      <c r="B15" s="67"/>
      <c r="C15" s="68"/>
      <c r="D15" s="65"/>
      <c r="E15" s="68"/>
      <c r="F15" s="67"/>
      <c r="G15" s="39"/>
      <c r="H15" s="19"/>
      <c r="I15" s="19"/>
    </row>
    <row r="16" spans="1:12" ht="18" customHeight="1" thickBot="1">
      <c r="A16" s="24">
        <v>5</v>
      </c>
      <c r="B16" s="63" t="str">
        <f>Times!A9</f>
        <v>Brasil</v>
      </c>
      <c r="C16" s="64">
        <v>2</v>
      </c>
      <c r="D16" s="65" t="s">
        <v>0</v>
      </c>
      <c r="E16" s="64">
        <v>3</v>
      </c>
      <c r="F16" s="66" t="str">
        <f>Times!A13</f>
        <v>Itália</v>
      </c>
      <c r="G16" s="37" t="s">
        <v>19</v>
      </c>
      <c r="H16" s="19"/>
      <c r="I16" s="19"/>
      <c r="J16" s="9"/>
      <c r="K16" s="9"/>
      <c r="L16" s="9"/>
    </row>
    <row r="17" spans="1:12" ht="13.5" customHeight="1" thickBot="1">
      <c r="A17" s="16"/>
      <c r="B17" s="67"/>
      <c r="C17" s="68"/>
      <c r="D17" s="65"/>
      <c r="E17" s="68"/>
      <c r="F17" s="67"/>
      <c r="G17" s="38"/>
      <c r="H17" s="19"/>
      <c r="I17" s="19"/>
      <c r="J17" s="9"/>
      <c r="K17" s="9"/>
      <c r="L17" s="9"/>
    </row>
    <row r="18" spans="1:12" ht="18" customHeight="1" thickBot="1">
      <c r="A18" s="24">
        <v>6</v>
      </c>
      <c r="B18" s="63" t="str">
        <f>Times!A11</f>
        <v>Líbano</v>
      </c>
      <c r="C18" s="64">
        <v>4</v>
      </c>
      <c r="D18" s="65" t="s">
        <v>0</v>
      </c>
      <c r="E18" s="64">
        <v>0</v>
      </c>
      <c r="F18" s="66" t="str">
        <f>Times!A12</f>
        <v>Camarões</v>
      </c>
      <c r="G18" s="56" t="s">
        <v>20</v>
      </c>
      <c r="H18" s="19"/>
      <c r="I18" s="19"/>
      <c r="J18" s="9"/>
      <c r="K18" s="9"/>
      <c r="L18" s="9"/>
    </row>
    <row r="19" spans="1:9" s="9" customFormat="1" ht="13.5" customHeight="1" thickBot="1">
      <c r="A19" s="13"/>
      <c r="B19" s="67"/>
      <c r="C19" s="68"/>
      <c r="D19" s="65"/>
      <c r="E19" s="68"/>
      <c r="F19" s="67"/>
      <c r="G19" s="40"/>
      <c r="H19" s="19"/>
      <c r="I19" s="19"/>
    </row>
    <row r="20" spans="1:12" ht="18" customHeight="1" thickBot="1">
      <c r="A20" s="24">
        <v>7</v>
      </c>
      <c r="B20" s="63" t="str">
        <f>Times!A10</f>
        <v>Alemanha</v>
      </c>
      <c r="C20" s="64">
        <v>3</v>
      </c>
      <c r="D20" s="65" t="s">
        <v>0</v>
      </c>
      <c r="E20" s="64">
        <v>1</v>
      </c>
      <c r="F20" s="66" t="str">
        <f>Times!A12</f>
        <v>Camarões</v>
      </c>
      <c r="G20" s="41" t="s">
        <v>21</v>
      </c>
      <c r="H20" s="19"/>
      <c r="I20" s="19"/>
      <c r="J20" s="9"/>
      <c r="K20" s="9"/>
      <c r="L20" s="9"/>
    </row>
    <row r="21" spans="1:12" ht="13.5" customHeight="1" thickBot="1">
      <c r="A21" s="14"/>
      <c r="B21" s="67"/>
      <c r="C21" s="68"/>
      <c r="D21" s="65"/>
      <c r="E21" s="68"/>
      <c r="F21" s="67"/>
      <c r="G21" s="42"/>
      <c r="H21" s="19"/>
      <c r="I21" s="19"/>
      <c r="J21" s="9"/>
      <c r="K21" s="9"/>
      <c r="L21" s="9"/>
    </row>
    <row r="22" spans="1:12" ht="18" customHeight="1" thickBot="1">
      <c r="A22" s="24">
        <v>8</v>
      </c>
      <c r="B22" s="63" t="str">
        <f>Times!A1</f>
        <v>Angola</v>
      </c>
      <c r="C22" s="64">
        <v>0</v>
      </c>
      <c r="D22" s="65" t="s">
        <v>0</v>
      </c>
      <c r="E22" s="64">
        <v>1</v>
      </c>
      <c r="F22" s="66" t="str">
        <f>Times!A8</f>
        <v>Argentina</v>
      </c>
      <c r="G22" s="41" t="s">
        <v>22</v>
      </c>
      <c r="H22" s="19"/>
      <c r="I22" s="19"/>
      <c r="J22" s="9"/>
      <c r="K22" s="9"/>
      <c r="L22" s="9"/>
    </row>
    <row r="23" spans="1:9" s="9" customFormat="1" ht="13.5" customHeight="1" thickBot="1">
      <c r="A23" s="13"/>
      <c r="B23" s="67"/>
      <c r="C23" s="68"/>
      <c r="D23" s="65"/>
      <c r="E23" s="68"/>
      <c r="F23" s="67"/>
      <c r="G23" s="43"/>
      <c r="H23" s="19"/>
      <c r="I23" s="19"/>
    </row>
    <row r="24" spans="1:12" ht="18" customHeight="1" thickBot="1">
      <c r="A24" s="24">
        <v>9</v>
      </c>
      <c r="B24" s="63" t="str">
        <f>Times!A2</f>
        <v>Inglaterra</v>
      </c>
      <c r="C24" s="64">
        <v>1</v>
      </c>
      <c r="D24" s="65" t="s">
        <v>0</v>
      </c>
      <c r="E24" s="64">
        <v>1</v>
      </c>
      <c r="F24" s="66" t="str">
        <f>Times!A13</f>
        <v>Itália</v>
      </c>
      <c r="G24" s="41" t="s">
        <v>23</v>
      </c>
      <c r="H24" s="19"/>
      <c r="I24" s="19"/>
      <c r="J24" s="9"/>
      <c r="K24" s="9"/>
      <c r="L24" s="9"/>
    </row>
    <row r="25" spans="1:12" ht="13.5" customHeight="1" thickBot="1">
      <c r="A25" s="14"/>
      <c r="B25" s="67"/>
      <c r="C25" s="68"/>
      <c r="D25" s="65"/>
      <c r="E25" s="68"/>
      <c r="F25" s="67"/>
      <c r="G25" s="43"/>
      <c r="H25" s="19"/>
      <c r="I25" s="19"/>
      <c r="J25" s="9"/>
      <c r="K25" s="9"/>
      <c r="L25" s="9"/>
    </row>
    <row r="26" spans="1:12" ht="18" customHeight="1" thickBot="1">
      <c r="A26" s="24">
        <v>10</v>
      </c>
      <c r="B26" s="63" t="str">
        <f>Times!A3</f>
        <v>França</v>
      </c>
      <c r="C26" s="64">
        <v>2</v>
      </c>
      <c r="D26" s="65" t="s">
        <v>0</v>
      </c>
      <c r="E26" s="64">
        <v>2</v>
      </c>
      <c r="F26" s="66" t="str">
        <f>Times!A4</f>
        <v>Holanda</v>
      </c>
      <c r="G26" s="41" t="s">
        <v>24</v>
      </c>
      <c r="H26" s="19"/>
      <c r="I26" s="19"/>
      <c r="J26" s="9"/>
      <c r="K26" s="9"/>
      <c r="L26" s="9"/>
    </row>
    <row r="27" spans="1:9" s="9" customFormat="1" ht="13.5" customHeight="1" thickBot="1">
      <c r="A27" s="15"/>
      <c r="B27" s="65"/>
      <c r="C27" s="68"/>
      <c r="D27" s="69"/>
      <c r="E27" s="68"/>
      <c r="F27" s="65"/>
      <c r="G27" s="43"/>
      <c r="H27" s="19"/>
      <c r="I27" s="19"/>
    </row>
    <row r="28" spans="1:12" ht="18" customHeight="1" thickBot="1">
      <c r="A28" s="24">
        <v>11</v>
      </c>
      <c r="B28" s="63" t="str">
        <f>Times!A5</f>
        <v>Croácia</v>
      </c>
      <c r="C28" s="64">
        <v>3</v>
      </c>
      <c r="D28" s="65" t="s">
        <v>0</v>
      </c>
      <c r="E28" s="64">
        <v>1</v>
      </c>
      <c r="F28" s="66" t="str">
        <f>Times!A11</f>
        <v>Líbano</v>
      </c>
      <c r="G28" s="41" t="s">
        <v>25</v>
      </c>
      <c r="H28" s="19"/>
      <c r="I28" s="19"/>
      <c r="J28" s="9"/>
      <c r="K28" s="9"/>
      <c r="L28" s="9"/>
    </row>
    <row r="29" spans="1:12" ht="13.5" customHeight="1" thickBot="1">
      <c r="A29" s="16"/>
      <c r="B29" s="65"/>
      <c r="C29" s="68"/>
      <c r="D29" s="69"/>
      <c r="E29" s="68"/>
      <c r="F29" s="65"/>
      <c r="G29" s="44"/>
      <c r="H29" s="19"/>
      <c r="I29" s="19"/>
      <c r="J29" s="9"/>
      <c r="K29" s="9"/>
      <c r="L29" s="9"/>
    </row>
    <row r="30" spans="1:12" ht="18" customHeight="1" thickBot="1">
      <c r="A30" s="24">
        <v>12</v>
      </c>
      <c r="B30" s="63" t="str">
        <f>Times!A6</f>
        <v>Portugal</v>
      </c>
      <c r="C30" s="70">
        <v>4</v>
      </c>
      <c r="D30" s="71" t="s">
        <v>0</v>
      </c>
      <c r="E30" s="70">
        <v>4</v>
      </c>
      <c r="F30" s="66" t="str">
        <f>Times!A9</f>
        <v>Brasil</v>
      </c>
      <c r="G30" s="41" t="s">
        <v>26</v>
      </c>
      <c r="H30" s="19"/>
      <c r="I30" s="19"/>
      <c r="J30" s="9"/>
      <c r="K30" s="9"/>
      <c r="L30" s="9"/>
    </row>
    <row r="31" spans="1:9" s="9" customFormat="1" ht="13.5" customHeight="1" thickBot="1">
      <c r="A31" s="15"/>
      <c r="B31" s="65"/>
      <c r="C31" s="68"/>
      <c r="D31" s="69"/>
      <c r="E31" s="68"/>
      <c r="F31" s="65"/>
      <c r="G31" s="44"/>
      <c r="H31" s="19"/>
      <c r="I31" s="19"/>
    </row>
    <row r="32" spans="1:12" ht="18" customHeight="1" thickBot="1">
      <c r="A32" s="24">
        <v>13</v>
      </c>
      <c r="B32" s="63" t="str">
        <f>Times!A7</f>
        <v>Hungria</v>
      </c>
      <c r="C32" s="70">
        <v>1</v>
      </c>
      <c r="D32" s="71" t="s">
        <v>0</v>
      </c>
      <c r="E32" s="70">
        <v>2</v>
      </c>
      <c r="F32" s="66" t="str">
        <f>Times!A10</f>
        <v>Alemanha</v>
      </c>
      <c r="G32" s="45" t="s">
        <v>27</v>
      </c>
      <c r="H32" s="19"/>
      <c r="I32" s="19"/>
      <c r="J32" s="9"/>
      <c r="K32" s="9"/>
      <c r="L32" s="9"/>
    </row>
    <row r="33" spans="1:12" ht="13.5" customHeight="1" thickBot="1">
      <c r="A33" s="16"/>
      <c r="B33" s="71"/>
      <c r="C33" s="72"/>
      <c r="D33" s="73"/>
      <c r="E33" s="72"/>
      <c r="F33" s="71"/>
      <c r="G33" s="46"/>
      <c r="H33" s="19"/>
      <c r="I33" s="19"/>
      <c r="J33" s="9"/>
      <c r="K33" s="9"/>
      <c r="L33" s="9"/>
    </row>
    <row r="34" spans="1:12" ht="18" customHeight="1" thickBot="1">
      <c r="A34" s="24">
        <v>14</v>
      </c>
      <c r="B34" s="63" t="str">
        <f>Times!A5</f>
        <v>Croácia</v>
      </c>
      <c r="C34" s="70">
        <v>2</v>
      </c>
      <c r="D34" s="71" t="s">
        <v>0</v>
      </c>
      <c r="E34" s="70">
        <v>3</v>
      </c>
      <c r="F34" s="66" t="str">
        <f>Times!A12</f>
        <v>Camarões</v>
      </c>
      <c r="G34" s="45" t="s">
        <v>28</v>
      </c>
      <c r="H34" s="19"/>
      <c r="I34" s="19"/>
      <c r="J34" s="9"/>
      <c r="K34" s="9"/>
      <c r="L34" s="9"/>
    </row>
    <row r="35" spans="1:9" s="9" customFormat="1" ht="13.5" customHeight="1" thickBot="1">
      <c r="A35" s="15"/>
      <c r="B35" s="65"/>
      <c r="C35" s="68"/>
      <c r="D35" s="69"/>
      <c r="E35" s="68"/>
      <c r="F35" s="65"/>
      <c r="G35" s="43"/>
      <c r="H35" s="19"/>
      <c r="I35" s="19"/>
    </row>
    <row r="36" spans="1:12" ht="18" customHeight="1" thickBot="1">
      <c r="A36" s="24">
        <v>15</v>
      </c>
      <c r="B36" s="63" t="str">
        <f>Times!A1</f>
        <v>Angola</v>
      </c>
      <c r="C36" s="70">
        <v>0</v>
      </c>
      <c r="D36" s="71" t="s">
        <v>0</v>
      </c>
      <c r="E36" s="70">
        <v>4</v>
      </c>
      <c r="F36" s="66" t="str">
        <f>Times!A13</f>
        <v>Itália</v>
      </c>
      <c r="G36" s="45" t="s">
        <v>29</v>
      </c>
      <c r="H36" s="19"/>
      <c r="I36" s="19"/>
      <c r="J36" s="9"/>
      <c r="K36" s="9"/>
      <c r="L36" s="9"/>
    </row>
    <row r="37" spans="1:12" ht="13.5" customHeight="1" thickBot="1">
      <c r="A37" s="16"/>
      <c r="B37" s="71"/>
      <c r="C37" s="72"/>
      <c r="D37" s="73"/>
      <c r="E37" s="72"/>
      <c r="F37" s="71"/>
      <c r="G37" s="43"/>
      <c r="H37" s="19"/>
      <c r="I37" s="19"/>
      <c r="J37" s="9"/>
      <c r="K37" s="9"/>
      <c r="L37" s="9"/>
    </row>
    <row r="38" spans="1:12" ht="18" customHeight="1" thickBot="1">
      <c r="A38" s="24">
        <v>16</v>
      </c>
      <c r="B38" s="63" t="str">
        <f>Times!A2</f>
        <v>Inglaterra</v>
      </c>
      <c r="C38" s="70">
        <v>0</v>
      </c>
      <c r="D38" s="71" t="s">
        <v>0</v>
      </c>
      <c r="E38" s="70">
        <v>3</v>
      </c>
      <c r="F38" s="66" t="str">
        <f>Times!A6</f>
        <v>Portugal</v>
      </c>
      <c r="G38" s="45" t="s">
        <v>30</v>
      </c>
      <c r="H38" s="19"/>
      <c r="I38" s="19"/>
      <c r="J38" s="9"/>
      <c r="K38" s="9"/>
      <c r="L38" s="9"/>
    </row>
    <row r="39" spans="1:9" s="9" customFormat="1" ht="13.5" customHeight="1" thickBot="1">
      <c r="A39" s="15"/>
      <c r="B39" s="65"/>
      <c r="C39" s="68"/>
      <c r="D39" s="69"/>
      <c r="E39" s="68"/>
      <c r="F39" s="65"/>
      <c r="G39" s="43"/>
      <c r="H39" s="19"/>
      <c r="I39" s="19"/>
    </row>
    <row r="40" spans="1:12" ht="18" customHeight="1" thickBot="1">
      <c r="A40" s="24">
        <v>17</v>
      </c>
      <c r="B40" s="63" t="str">
        <f>Times!A3</f>
        <v>França</v>
      </c>
      <c r="C40" s="70">
        <v>1</v>
      </c>
      <c r="D40" s="71" t="s">
        <v>0</v>
      </c>
      <c r="E40" s="70">
        <v>1</v>
      </c>
      <c r="F40" s="66" t="str">
        <f>Times!A8</f>
        <v>Argentina</v>
      </c>
      <c r="G40" s="45" t="s">
        <v>31</v>
      </c>
      <c r="H40" s="19"/>
      <c r="I40" s="19"/>
      <c r="J40" s="9"/>
      <c r="K40" s="9"/>
      <c r="L40" s="9"/>
    </row>
    <row r="41" spans="1:12" ht="13.5" customHeight="1" thickBot="1">
      <c r="A41" s="16"/>
      <c r="B41" s="71"/>
      <c r="C41" s="72"/>
      <c r="D41" s="73"/>
      <c r="E41" s="72"/>
      <c r="F41" s="71"/>
      <c r="G41" s="47"/>
      <c r="H41" s="19"/>
      <c r="I41" s="19"/>
      <c r="J41" s="9"/>
      <c r="K41" s="9"/>
      <c r="L41" s="9"/>
    </row>
    <row r="42" spans="1:12" ht="18" customHeight="1" thickBot="1">
      <c r="A42" s="24">
        <v>18</v>
      </c>
      <c r="B42" s="63" t="str">
        <f>Times!A4</f>
        <v>Holanda</v>
      </c>
      <c r="C42" s="70">
        <v>2</v>
      </c>
      <c r="D42" s="71" t="s">
        <v>0</v>
      </c>
      <c r="E42" s="70">
        <v>1</v>
      </c>
      <c r="F42" s="66" t="str">
        <f>Times!A11</f>
        <v>Líbano</v>
      </c>
      <c r="G42" s="45" t="s">
        <v>32</v>
      </c>
      <c r="H42" s="19"/>
      <c r="I42" s="19"/>
      <c r="J42" s="9"/>
      <c r="K42" s="9"/>
      <c r="L42" s="9"/>
    </row>
    <row r="43" spans="1:9" s="9" customFormat="1" ht="13.5" customHeight="1" thickBot="1">
      <c r="A43" s="15"/>
      <c r="B43" s="65"/>
      <c r="C43" s="68"/>
      <c r="D43" s="69"/>
      <c r="E43" s="68"/>
      <c r="F43" s="65"/>
      <c r="G43" s="44"/>
      <c r="H43" s="19"/>
      <c r="I43" s="19"/>
    </row>
    <row r="44" spans="1:12" ht="18" customHeight="1" thickBot="1">
      <c r="A44" s="24">
        <v>19</v>
      </c>
      <c r="B44" s="63" t="str">
        <f>Times!A5</f>
        <v>Croácia</v>
      </c>
      <c r="C44" s="70">
        <v>1</v>
      </c>
      <c r="D44" s="71" t="s">
        <v>0</v>
      </c>
      <c r="E44" s="70">
        <v>1</v>
      </c>
      <c r="F44" s="66" t="str">
        <f>Times!A7</f>
        <v>Hungria</v>
      </c>
      <c r="G44" s="48" t="s">
        <v>33</v>
      </c>
      <c r="H44" s="19"/>
      <c r="I44" s="19"/>
      <c r="J44" s="9"/>
      <c r="K44" s="9"/>
      <c r="L44" s="9"/>
    </row>
    <row r="45" spans="1:12" ht="13.5" customHeight="1" thickBot="1">
      <c r="A45" s="16"/>
      <c r="B45" s="71"/>
      <c r="C45" s="72"/>
      <c r="D45" s="73"/>
      <c r="E45" s="72"/>
      <c r="F45" s="71"/>
      <c r="G45" s="43"/>
      <c r="H45" s="19"/>
      <c r="I45" s="19"/>
      <c r="J45" s="9"/>
      <c r="K45" s="9"/>
      <c r="L45" s="9"/>
    </row>
    <row r="46" spans="1:12" ht="18" customHeight="1" thickBot="1">
      <c r="A46" s="24">
        <v>20</v>
      </c>
      <c r="B46" s="63" t="str">
        <f>Times!A4</f>
        <v>Holanda</v>
      </c>
      <c r="C46" s="70">
        <v>3</v>
      </c>
      <c r="D46" s="71" t="s">
        <v>0</v>
      </c>
      <c r="E46" s="70">
        <v>2</v>
      </c>
      <c r="F46" s="66" t="str">
        <f>Times!A10</f>
        <v>Alemanha</v>
      </c>
      <c r="G46" s="48" t="s">
        <v>34</v>
      </c>
      <c r="H46" s="19"/>
      <c r="I46" s="19"/>
      <c r="J46" s="9"/>
      <c r="K46" s="9"/>
      <c r="L46" s="9"/>
    </row>
    <row r="47" spans="1:9" s="9" customFormat="1" ht="13.5" customHeight="1" thickBot="1">
      <c r="A47" s="15"/>
      <c r="B47" s="65"/>
      <c r="C47" s="68"/>
      <c r="D47" s="69"/>
      <c r="E47" s="68"/>
      <c r="F47" s="65"/>
      <c r="G47" s="43"/>
      <c r="H47" s="19"/>
      <c r="I47" s="19"/>
    </row>
    <row r="48" spans="1:12" ht="18" customHeight="1" thickBot="1">
      <c r="A48" s="24">
        <v>21</v>
      </c>
      <c r="B48" s="63" t="str">
        <f>Times!A9</f>
        <v>Brasil</v>
      </c>
      <c r="C48" s="70">
        <v>3</v>
      </c>
      <c r="D48" s="71" t="s">
        <v>0</v>
      </c>
      <c r="E48" s="70">
        <v>3</v>
      </c>
      <c r="F48" s="66" t="str">
        <f>Times!A12</f>
        <v>Camarões</v>
      </c>
      <c r="G48" s="48" t="s">
        <v>35</v>
      </c>
      <c r="H48" s="19"/>
      <c r="I48" s="19"/>
      <c r="J48" s="9"/>
      <c r="K48" s="9"/>
      <c r="L48" s="9"/>
    </row>
    <row r="49" spans="1:12" ht="13.5" customHeight="1" thickBot="1">
      <c r="A49" s="16"/>
      <c r="B49" s="71"/>
      <c r="C49" s="72"/>
      <c r="D49" s="73"/>
      <c r="E49" s="72"/>
      <c r="F49" s="71"/>
      <c r="G49" s="43"/>
      <c r="H49" s="19"/>
      <c r="I49" s="19"/>
      <c r="J49" s="9"/>
      <c r="K49" s="9"/>
      <c r="L49" s="9"/>
    </row>
    <row r="50" spans="1:12" ht="18" customHeight="1" thickBot="1">
      <c r="A50" s="24">
        <v>22</v>
      </c>
      <c r="B50" s="74" t="str">
        <f>Times!A2</f>
        <v>Inglaterra</v>
      </c>
      <c r="C50" s="70">
        <v>1</v>
      </c>
      <c r="D50" s="71" t="s">
        <v>0</v>
      </c>
      <c r="E50" s="70">
        <v>2</v>
      </c>
      <c r="F50" s="66" t="str">
        <f>Times!A11</f>
        <v>Líbano</v>
      </c>
      <c r="G50" s="48" t="s">
        <v>36</v>
      </c>
      <c r="H50" s="19"/>
      <c r="I50" s="19"/>
      <c r="J50" s="9"/>
      <c r="K50" s="9"/>
      <c r="L50" s="9"/>
    </row>
    <row r="51" spans="1:12" ht="13.5" customHeight="1" thickBot="1">
      <c r="A51" s="14"/>
      <c r="B51" s="67"/>
      <c r="C51" s="72"/>
      <c r="D51" s="71"/>
      <c r="E51" s="72"/>
      <c r="F51" s="67"/>
      <c r="G51" s="43"/>
      <c r="H51" s="19"/>
      <c r="I51" s="19"/>
      <c r="J51" s="9"/>
      <c r="K51" s="9"/>
      <c r="L51" s="9"/>
    </row>
    <row r="52" spans="1:12" ht="18" customHeight="1" thickBot="1">
      <c r="A52" s="24">
        <v>23</v>
      </c>
      <c r="B52" s="63" t="str">
        <f>Times!A3</f>
        <v>França</v>
      </c>
      <c r="C52" s="70">
        <v>0</v>
      </c>
      <c r="D52" s="71" t="s">
        <v>0</v>
      </c>
      <c r="E52" s="70">
        <v>3</v>
      </c>
      <c r="F52" s="66" t="str">
        <f>Times!A13</f>
        <v>Itália</v>
      </c>
      <c r="G52" s="48" t="s">
        <v>37</v>
      </c>
      <c r="H52" s="19"/>
      <c r="I52" s="19"/>
      <c r="J52" s="9"/>
      <c r="K52" s="9"/>
      <c r="L52" s="9"/>
    </row>
    <row r="53" spans="1:9" s="9" customFormat="1" ht="13.5" customHeight="1" thickBot="1">
      <c r="A53" s="16"/>
      <c r="B53" s="67"/>
      <c r="C53" s="68"/>
      <c r="D53" s="65"/>
      <c r="E53" s="68"/>
      <c r="F53" s="67"/>
      <c r="G53" s="39"/>
      <c r="H53" s="19"/>
      <c r="I53" s="19"/>
    </row>
    <row r="54" spans="1:12" ht="18" customHeight="1" thickBot="1">
      <c r="A54" s="24">
        <v>24</v>
      </c>
      <c r="B54" s="74" t="str">
        <f>Times!A6</f>
        <v>Portugal</v>
      </c>
      <c r="C54" s="70">
        <v>1</v>
      </c>
      <c r="D54" s="71" t="s">
        <v>0</v>
      </c>
      <c r="E54" s="70">
        <v>0</v>
      </c>
      <c r="F54" s="66" t="str">
        <f>Times!A8</f>
        <v>Argentina</v>
      </c>
      <c r="G54" s="48" t="s">
        <v>38</v>
      </c>
      <c r="H54" s="19"/>
      <c r="I54" s="19"/>
      <c r="J54" s="9"/>
      <c r="K54" s="9"/>
      <c r="L54" s="9"/>
    </row>
    <row r="55" spans="1:12" ht="13.5" customHeight="1" thickBot="1">
      <c r="A55" s="14"/>
      <c r="B55" s="67"/>
      <c r="C55" s="72"/>
      <c r="D55" s="71"/>
      <c r="E55" s="72"/>
      <c r="F55" s="67"/>
      <c r="G55" s="40"/>
      <c r="H55" s="19"/>
      <c r="I55" s="19"/>
      <c r="J55" s="9"/>
      <c r="K55" s="9"/>
      <c r="L55" s="9"/>
    </row>
    <row r="56" spans="1:12" ht="18" customHeight="1" thickBot="1">
      <c r="A56" s="24">
        <v>25</v>
      </c>
      <c r="B56" s="63" t="str">
        <f>Times!A1</f>
        <v>Angola</v>
      </c>
      <c r="C56" s="70">
        <v>1</v>
      </c>
      <c r="D56" s="71" t="s">
        <v>0</v>
      </c>
      <c r="E56" s="70">
        <v>1</v>
      </c>
      <c r="F56" s="66" t="str">
        <f>Times!A2</f>
        <v>Inglaterra</v>
      </c>
      <c r="G56" s="49" t="s">
        <v>39</v>
      </c>
      <c r="H56" s="19"/>
      <c r="I56" s="19"/>
      <c r="J56" s="9"/>
      <c r="K56" s="9"/>
      <c r="L56" s="9"/>
    </row>
    <row r="57" spans="1:9" s="9" customFormat="1" ht="13.5" customHeight="1" thickBot="1">
      <c r="A57" s="16"/>
      <c r="B57" s="67"/>
      <c r="C57" s="68"/>
      <c r="D57" s="65"/>
      <c r="E57" s="68"/>
      <c r="F57" s="67"/>
      <c r="G57" s="43"/>
      <c r="H57" s="19"/>
      <c r="I57" s="19"/>
    </row>
    <row r="58" spans="1:12" ht="18" customHeight="1" thickBot="1">
      <c r="A58" s="24">
        <v>26</v>
      </c>
      <c r="B58" s="63" t="str">
        <f>Times!A4</f>
        <v>Holanda</v>
      </c>
      <c r="C58" s="70">
        <v>3</v>
      </c>
      <c r="D58" s="71" t="s">
        <v>0</v>
      </c>
      <c r="E58" s="70">
        <v>5</v>
      </c>
      <c r="F58" s="66" t="str">
        <f>Times!A7</f>
        <v>Hungria</v>
      </c>
      <c r="G58" s="49" t="s">
        <v>40</v>
      </c>
      <c r="H58" s="19"/>
      <c r="I58" s="19"/>
      <c r="J58" s="9"/>
      <c r="K58" s="9"/>
      <c r="L58" s="9"/>
    </row>
    <row r="59" spans="1:12" ht="13.5" customHeight="1" thickBot="1">
      <c r="A59" s="14"/>
      <c r="B59" s="67"/>
      <c r="C59" s="72"/>
      <c r="D59" s="71"/>
      <c r="E59" s="72"/>
      <c r="F59" s="67"/>
      <c r="G59" s="42"/>
      <c r="H59" s="19"/>
      <c r="I59" s="19"/>
      <c r="J59" s="9"/>
      <c r="K59" s="9"/>
      <c r="L59" s="9"/>
    </row>
    <row r="60" spans="1:12" ht="18" customHeight="1" thickBot="1">
      <c r="A60" s="24">
        <v>27</v>
      </c>
      <c r="B60" s="74" t="str">
        <f>Times!A3</f>
        <v>França</v>
      </c>
      <c r="C60" s="70">
        <v>2</v>
      </c>
      <c r="D60" s="71" t="s">
        <v>0</v>
      </c>
      <c r="E60" s="70">
        <v>3</v>
      </c>
      <c r="F60" s="66" t="str">
        <f>Times!A12</f>
        <v>Camarões</v>
      </c>
      <c r="G60" s="49" t="s">
        <v>41</v>
      </c>
      <c r="H60" s="19"/>
      <c r="I60" s="19"/>
      <c r="J60" s="9"/>
      <c r="K60" s="9"/>
      <c r="L60" s="9"/>
    </row>
    <row r="61" spans="1:9" s="9" customFormat="1" ht="13.5" customHeight="1" thickBot="1">
      <c r="A61" s="13"/>
      <c r="B61" s="67"/>
      <c r="C61" s="68"/>
      <c r="D61" s="65"/>
      <c r="E61" s="68"/>
      <c r="F61" s="67"/>
      <c r="G61" s="43"/>
      <c r="H61" s="19"/>
      <c r="I61" s="19"/>
    </row>
    <row r="62" spans="1:12" ht="18" customHeight="1" thickBot="1">
      <c r="A62" s="24">
        <v>28</v>
      </c>
      <c r="B62" s="63" t="str">
        <f>Times!A9</f>
        <v>Brasil</v>
      </c>
      <c r="C62" s="70">
        <v>8</v>
      </c>
      <c r="D62" s="71" t="s">
        <v>0</v>
      </c>
      <c r="E62" s="70">
        <v>2</v>
      </c>
      <c r="F62" s="66" t="str">
        <f>Times!A10</f>
        <v>Alemanha</v>
      </c>
      <c r="G62" s="49" t="s">
        <v>42</v>
      </c>
      <c r="H62" s="19"/>
      <c r="I62" s="19"/>
      <c r="J62" s="9"/>
      <c r="K62" s="9"/>
      <c r="L62" s="9"/>
    </row>
    <row r="63" spans="1:12" ht="13.5" customHeight="1" thickBot="1">
      <c r="A63" s="14"/>
      <c r="B63" s="67"/>
      <c r="C63" s="72"/>
      <c r="D63" s="71"/>
      <c r="E63" s="72"/>
      <c r="F63" s="67"/>
      <c r="G63" s="40"/>
      <c r="H63" s="19"/>
      <c r="I63" s="19"/>
      <c r="J63" s="9"/>
      <c r="K63" s="9"/>
      <c r="L63" s="9"/>
    </row>
    <row r="64" spans="1:12" ht="18" customHeight="1" thickBot="1">
      <c r="A64" s="24">
        <v>29</v>
      </c>
      <c r="B64" s="74" t="str">
        <f>Times!A6</f>
        <v>Portugal</v>
      </c>
      <c r="C64" s="70">
        <v>3</v>
      </c>
      <c r="D64" s="71" t="s">
        <v>0</v>
      </c>
      <c r="E64" s="70">
        <v>2</v>
      </c>
      <c r="F64" s="66" t="str">
        <f>Times!A11</f>
        <v>Líbano</v>
      </c>
      <c r="G64" s="49" t="s">
        <v>43</v>
      </c>
      <c r="H64" s="19"/>
      <c r="I64" s="19"/>
      <c r="J64" s="9"/>
      <c r="K64" s="9"/>
      <c r="L64" s="9"/>
    </row>
    <row r="65" spans="1:9" s="9" customFormat="1" ht="13.5" customHeight="1" thickBot="1">
      <c r="A65" s="13"/>
      <c r="B65" s="67"/>
      <c r="C65" s="68"/>
      <c r="D65" s="65"/>
      <c r="E65" s="68"/>
      <c r="F65" s="67"/>
      <c r="G65" s="43"/>
      <c r="H65" s="19"/>
      <c r="I65" s="19"/>
    </row>
    <row r="66" spans="1:12" ht="18" customHeight="1" thickBot="1">
      <c r="A66" s="24">
        <v>30</v>
      </c>
      <c r="B66" s="63" t="str">
        <f>Times!A8</f>
        <v>Argentina</v>
      </c>
      <c r="C66" s="70">
        <v>3</v>
      </c>
      <c r="D66" s="71" t="s">
        <v>0</v>
      </c>
      <c r="E66" s="70">
        <v>2</v>
      </c>
      <c r="F66" s="66" t="str">
        <f>Times!A13</f>
        <v>Itália</v>
      </c>
      <c r="G66" s="49" t="s">
        <v>44</v>
      </c>
      <c r="H66" s="19"/>
      <c r="I66" s="19"/>
      <c r="J66" s="9"/>
      <c r="K66" s="9"/>
      <c r="L66" s="9"/>
    </row>
    <row r="67" spans="1:12" ht="13.5" customHeight="1" thickBot="1">
      <c r="A67" s="14"/>
      <c r="B67" s="67"/>
      <c r="C67" s="72"/>
      <c r="D67" s="71"/>
      <c r="E67" s="72"/>
      <c r="F67" s="67"/>
      <c r="G67" s="40"/>
      <c r="H67" s="19"/>
      <c r="I67" s="19"/>
      <c r="J67" s="9"/>
      <c r="K67" s="9"/>
      <c r="L67" s="9"/>
    </row>
    <row r="68" spans="1:12" ht="18" customHeight="1" thickBot="1">
      <c r="A68" s="24">
        <v>31</v>
      </c>
      <c r="B68" s="63" t="str">
        <f>Times!A1</f>
        <v>Angola</v>
      </c>
      <c r="C68" s="70">
        <v>1</v>
      </c>
      <c r="D68" s="71" t="s">
        <v>0</v>
      </c>
      <c r="E68" s="70">
        <v>1</v>
      </c>
      <c r="F68" s="66" t="str">
        <f>Times!A7</f>
        <v>Hungria</v>
      </c>
      <c r="G68" s="57" t="s">
        <v>45</v>
      </c>
      <c r="H68" s="19"/>
      <c r="I68" s="19"/>
      <c r="J68" s="9"/>
      <c r="K68" s="9"/>
      <c r="L68" s="9"/>
    </row>
    <row r="69" spans="1:9" s="9" customFormat="1" ht="13.5" customHeight="1" thickBot="1">
      <c r="A69" s="13"/>
      <c r="B69" s="65"/>
      <c r="C69" s="68"/>
      <c r="D69" s="69"/>
      <c r="E69" s="68"/>
      <c r="F69" s="65"/>
      <c r="G69" s="43"/>
      <c r="H69" s="19"/>
      <c r="I69" s="19"/>
    </row>
    <row r="70" spans="1:12" ht="18" customHeight="1" thickBot="1">
      <c r="A70" s="24">
        <v>32</v>
      </c>
      <c r="B70" s="63" t="str">
        <f>Times!A4</f>
        <v>Holanda</v>
      </c>
      <c r="C70" s="70">
        <v>3</v>
      </c>
      <c r="D70" s="71" t="s">
        <v>0</v>
      </c>
      <c r="E70" s="70">
        <v>0</v>
      </c>
      <c r="F70" s="66" t="str">
        <f>Times!A8</f>
        <v>Argentina</v>
      </c>
      <c r="G70" s="57" t="s">
        <v>46</v>
      </c>
      <c r="H70" s="19"/>
      <c r="I70" s="19"/>
      <c r="J70" s="9"/>
      <c r="K70" s="9"/>
      <c r="L70" s="9"/>
    </row>
    <row r="71" spans="1:12" ht="13.5" customHeight="1" thickBot="1">
      <c r="A71" s="14"/>
      <c r="B71" s="71"/>
      <c r="C71" s="72"/>
      <c r="D71" s="73"/>
      <c r="E71" s="72"/>
      <c r="F71" s="71"/>
      <c r="G71" s="43"/>
      <c r="H71" s="19"/>
      <c r="I71" s="19"/>
      <c r="J71" s="9"/>
      <c r="K71" s="9"/>
      <c r="L71" s="9"/>
    </row>
    <row r="72" spans="1:12" ht="18" customHeight="1" thickBot="1">
      <c r="A72" s="24">
        <v>33</v>
      </c>
      <c r="B72" s="63" t="str">
        <f>Times!A5</f>
        <v>Croácia</v>
      </c>
      <c r="C72" s="70">
        <v>2</v>
      </c>
      <c r="D72" s="71" t="s">
        <v>0</v>
      </c>
      <c r="E72" s="70">
        <v>2</v>
      </c>
      <c r="F72" s="66" t="str">
        <f>Times!A6</f>
        <v>Portugal</v>
      </c>
      <c r="G72" s="57" t="s">
        <v>47</v>
      </c>
      <c r="H72" s="19"/>
      <c r="I72" s="19"/>
      <c r="J72" s="9"/>
      <c r="K72" s="9"/>
      <c r="L72" s="9"/>
    </row>
    <row r="73" spans="1:9" s="9" customFormat="1" ht="13.5" customHeight="1" thickBot="1">
      <c r="A73" s="13"/>
      <c r="B73" s="65"/>
      <c r="C73" s="68"/>
      <c r="D73" s="69"/>
      <c r="E73" s="68"/>
      <c r="F73" s="65"/>
      <c r="G73" s="43"/>
      <c r="H73" s="19"/>
      <c r="I73" s="19"/>
    </row>
    <row r="74" spans="1:12" ht="18" customHeight="1" thickBot="1">
      <c r="A74" s="24">
        <v>34</v>
      </c>
      <c r="B74" s="63" t="str">
        <f>Times!A9</f>
        <v>Brasil</v>
      </c>
      <c r="C74" s="70">
        <v>3</v>
      </c>
      <c r="D74" s="71" t="s">
        <v>0</v>
      </c>
      <c r="E74" s="70">
        <v>0</v>
      </c>
      <c r="F74" s="66" t="str">
        <f>Times!A11</f>
        <v>Líbano</v>
      </c>
      <c r="G74" s="57" t="s">
        <v>48</v>
      </c>
      <c r="H74" s="19"/>
      <c r="I74" s="19"/>
      <c r="J74" s="9"/>
      <c r="K74" s="9"/>
      <c r="L74" s="9"/>
    </row>
    <row r="75" spans="1:12" ht="13.5" customHeight="1" thickBot="1">
      <c r="A75" s="14"/>
      <c r="B75" s="71"/>
      <c r="C75" s="72"/>
      <c r="D75" s="73"/>
      <c r="E75" s="72"/>
      <c r="F75" s="71"/>
      <c r="G75" s="47"/>
      <c r="H75" s="19"/>
      <c r="I75" s="19"/>
      <c r="J75" s="9"/>
      <c r="K75" s="9"/>
      <c r="L75" s="9"/>
    </row>
    <row r="76" spans="1:12" ht="18" customHeight="1" thickBot="1">
      <c r="A76" s="24">
        <v>35</v>
      </c>
      <c r="B76" s="63" t="str">
        <f>Times!A2</f>
        <v>Inglaterra</v>
      </c>
      <c r="C76" s="70">
        <v>1</v>
      </c>
      <c r="D76" s="71" t="s">
        <v>0</v>
      </c>
      <c r="E76" s="70">
        <v>3</v>
      </c>
      <c r="F76" s="66" t="str">
        <f>Times!A3</f>
        <v>França</v>
      </c>
      <c r="G76" s="57" t="s">
        <v>49</v>
      </c>
      <c r="H76" s="19"/>
      <c r="I76" s="19"/>
      <c r="J76" s="9"/>
      <c r="K76" s="9"/>
      <c r="L76" s="9"/>
    </row>
    <row r="77" spans="1:9" s="9" customFormat="1" ht="13.5" customHeight="1" thickBot="1">
      <c r="A77" s="13"/>
      <c r="B77" s="65"/>
      <c r="C77" s="68"/>
      <c r="D77" s="69"/>
      <c r="E77" s="68"/>
      <c r="F77" s="65"/>
      <c r="G77" s="43"/>
      <c r="H77" s="19"/>
      <c r="I77" s="19"/>
    </row>
    <row r="78" spans="1:12" ht="18" customHeight="1" thickBot="1">
      <c r="A78" s="24">
        <v>36</v>
      </c>
      <c r="B78" s="63" t="str">
        <f>Times!A10</f>
        <v>Alemanha</v>
      </c>
      <c r="C78" s="70">
        <v>0</v>
      </c>
      <c r="D78" s="71" t="s">
        <v>0</v>
      </c>
      <c r="E78" s="70">
        <v>3</v>
      </c>
      <c r="F78" s="66" t="str">
        <f>Times!A13</f>
        <v>Itália</v>
      </c>
      <c r="G78" s="57" t="s">
        <v>50</v>
      </c>
      <c r="H78" s="19"/>
      <c r="I78" s="19"/>
      <c r="J78" s="9"/>
      <c r="K78" s="9"/>
      <c r="L78" s="9"/>
    </row>
    <row r="79" spans="1:12" ht="13.5" customHeight="1" thickBot="1">
      <c r="A79" s="14"/>
      <c r="B79" s="71"/>
      <c r="C79" s="72"/>
      <c r="D79" s="73"/>
      <c r="E79" s="72"/>
      <c r="F79" s="71"/>
      <c r="G79" s="44"/>
      <c r="H79" s="19"/>
      <c r="I79" s="19"/>
      <c r="J79" s="9"/>
      <c r="K79" s="9"/>
      <c r="L79" s="9"/>
    </row>
    <row r="80" spans="1:12" ht="18" customHeight="1" thickBot="1">
      <c r="A80" s="24">
        <v>37</v>
      </c>
      <c r="B80" s="63" t="str">
        <f>Times!A1</f>
        <v>Angola</v>
      </c>
      <c r="C80" s="70">
        <v>3</v>
      </c>
      <c r="D80" s="71" t="s">
        <v>0</v>
      </c>
      <c r="E80" s="70">
        <v>1</v>
      </c>
      <c r="F80" s="66" t="str">
        <f>Times!A10</f>
        <v>Alemanha</v>
      </c>
      <c r="G80" s="50" t="s">
        <v>51</v>
      </c>
      <c r="H80" s="19"/>
      <c r="I80" s="19"/>
      <c r="J80" s="9"/>
      <c r="K80" s="9"/>
      <c r="L80" s="9"/>
    </row>
    <row r="81" spans="1:9" s="9" customFormat="1" ht="13.5" customHeight="1" thickBot="1">
      <c r="A81" s="13"/>
      <c r="B81" s="65"/>
      <c r="C81" s="68"/>
      <c r="D81" s="69"/>
      <c r="E81" s="68"/>
      <c r="F81" s="65"/>
      <c r="G81" s="43"/>
      <c r="H81" s="19"/>
      <c r="I81" s="19"/>
    </row>
    <row r="82" spans="1:12" ht="18" customHeight="1" thickBot="1">
      <c r="A82" s="24">
        <v>38</v>
      </c>
      <c r="B82" s="63" t="str">
        <f>Times!A3</f>
        <v>França</v>
      </c>
      <c r="C82" s="70">
        <v>0</v>
      </c>
      <c r="D82" s="71" t="s">
        <v>0</v>
      </c>
      <c r="E82" s="70">
        <v>0</v>
      </c>
      <c r="F82" s="66" t="str">
        <f>Times!A5</f>
        <v>Croácia</v>
      </c>
      <c r="G82" s="50" t="s">
        <v>52</v>
      </c>
      <c r="H82" s="19"/>
      <c r="I82" s="19"/>
      <c r="J82" s="9"/>
      <c r="K82" s="9"/>
      <c r="L82" s="9"/>
    </row>
    <row r="83" spans="1:12" ht="13.5" customHeight="1" thickBot="1">
      <c r="A83" s="14"/>
      <c r="B83" s="71"/>
      <c r="C83" s="72"/>
      <c r="D83" s="73"/>
      <c r="E83" s="72"/>
      <c r="F83" s="71"/>
      <c r="G83" s="43"/>
      <c r="H83" s="19"/>
      <c r="I83" s="19"/>
      <c r="J83" s="9"/>
      <c r="K83" s="9"/>
      <c r="L83" s="9"/>
    </row>
    <row r="84" spans="1:12" ht="18" customHeight="1" thickBot="1">
      <c r="A84" s="24">
        <v>39</v>
      </c>
      <c r="B84" s="63" t="str">
        <f>Times!A2</f>
        <v>Inglaterra</v>
      </c>
      <c r="C84" s="70">
        <v>1</v>
      </c>
      <c r="D84" s="71" t="s">
        <v>0</v>
      </c>
      <c r="E84" s="70">
        <v>1</v>
      </c>
      <c r="F84" s="66" t="str">
        <f>Times!A9</f>
        <v>Brasil</v>
      </c>
      <c r="G84" s="50" t="s">
        <v>53</v>
      </c>
      <c r="H84" s="19"/>
      <c r="I84" s="19"/>
      <c r="J84" s="9"/>
      <c r="K84" s="9"/>
      <c r="L84" s="9"/>
    </row>
    <row r="85" spans="1:9" s="9" customFormat="1" ht="13.5" customHeight="1" thickBot="1">
      <c r="A85" s="13"/>
      <c r="B85" s="65"/>
      <c r="C85" s="68"/>
      <c r="D85" s="69"/>
      <c r="E85" s="68"/>
      <c r="F85" s="65"/>
      <c r="G85" s="43"/>
      <c r="H85" s="19"/>
      <c r="I85" s="19"/>
    </row>
    <row r="86" spans="1:12" ht="18" customHeight="1" thickBot="1">
      <c r="A86" s="24">
        <v>40</v>
      </c>
      <c r="B86" s="63" t="str">
        <f>Times!A4</f>
        <v>Holanda</v>
      </c>
      <c r="C86" s="70">
        <v>1</v>
      </c>
      <c r="D86" s="71" t="s">
        <v>0</v>
      </c>
      <c r="E86" s="70">
        <v>0</v>
      </c>
      <c r="F86" s="66" t="str">
        <f>Times!A12</f>
        <v>Camarões</v>
      </c>
      <c r="G86" s="50" t="s">
        <v>54</v>
      </c>
      <c r="H86" s="19"/>
      <c r="I86" s="19"/>
      <c r="J86" s="9"/>
      <c r="K86" s="9"/>
      <c r="L86" s="9"/>
    </row>
    <row r="87" spans="1:12" ht="13.5" customHeight="1" thickBot="1">
      <c r="A87" s="14"/>
      <c r="B87" s="71"/>
      <c r="C87" s="72"/>
      <c r="D87" s="73"/>
      <c r="E87" s="72"/>
      <c r="F87" s="71"/>
      <c r="G87" s="43"/>
      <c r="H87" s="19"/>
      <c r="I87" s="19"/>
      <c r="J87" s="9"/>
      <c r="K87" s="9"/>
      <c r="L87" s="9"/>
    </row>
    <row r="88" spans="1:12" ht="18" customHeight="1" thickBot="1">
      <c r="A88" s="24">
        <v>41</v>
      </c>
      <c r="B88" s="63" t="str">
        <f>Times!A7</f>
        <v>Hungria</v>
      </c>
      <c r="C88" s="70">
        <v>3</v>
      </c>
      <c r="D88" s="71" t="s">
        <v>0</v>
      </c>
      <c r="E88" s="70">
        <v>2</v>
      </c>
      <c r="F88" s="66" t="str">
        <f>Times!A11</f>
        <v>Líbano</v>
      </c>
      <c r="G88" s="50" t="s">
        <v>55</v>
      </c>
      <c r="H88" s="19"/>
      <c r="I88" s="19"/>
      <c r="J88" s="9"/>
      <c r="K88" s="9"/>
      <c r="L88" s="9"/>
    </row>
    <row r="89" spans="1:9" s="9" customFormat="1" ht="13.5" customHeight="1" thickBot="1">
      <c r="A89" s="13"/>
      <c r="B89" s="65"/>
      <c r="C89" s="68"/>
      <c r="D89" s="69"/>
      <c r="E89" s="68"/>
      <c r="F89" s="65"/>
      <c r="G89" s="46"/>
      <c r="H89" s="19"/>
      <c r="I89" s="19"/>
    </row>
    <row r="90" spans="1:12" ht="18" customHeight="1" thickBot="1">
      <c r="A90" s="24">
        <v>42</v>
      </c>
      <c r="B90" s="63" t="str">
        <f>Times!A6</f>
        <v>Portugal</v>
      </c>
      <c r="C90" s="70">
        <v>4</v>
      </c>
      <c r="D90" s="71" t="s">
        <v>0</v>
      </c>
      <c r="E90" s="70">
        <v>4</v>
      </c>
      <c r="F90" s="66" t="str">
        <f>Times!A13</f>
        <v>Itália</v>
      </c>
      <c r="G90" s="50" t="s">
        <v>56</v>
      </c>
      <c r="H90" s="19"/>
      <c r="I90" s="19"/>
      <c r="J90" s="9"/>
      <c r="K90" s="9"/>
      <c r="L90" s="9"/>
    </row>
    <row r="91" spans="1:12" ht="13.5" customHeight="1" thickBot="1">
      <c r="A91" s="14"/>
      <c r="B91" s="71"/>
      <c r="C91" s="72"/>
      <c r="D91" s="73"/>
      <c r="E91" s="72"/>
      <c r="F91" s="71"/>
      <c r="G91" s="44"/>
      <c r="H91" s="19"/>
      <c r="I91" s="19"/>
      <c r="J91" s="9"/>
      <c r="K91" s="9"/>
      <c r="L91" s="9"/>
    </row>
    <row r="92" spans="1:12" ht="18" customHeight="1" thickBot="1">
      <c r="A92" s="24">
        <v>43</v>
      </c>
      <c r="B92" s="63" t="str">
        <f>Times!A1</f>
        <v>Angola</v>
      </c>
      <c r="C92" s="70">
        <v>1</v>
      </c>
      <c r="D92" s="71" t="s">
        <v>0</v>
      </c>
      <c r="E92" s="70">
        <v>1</v>
      </c>
      <c r="F92" s="66" t="str">
        <f>Times!A12</f>
        <v>Camarões</v>
      </c>
      <c r="G92" s="51" t="s">
        <v>57</v>
      </c>
      <c r="H92" s="19"/>
      <c r="I92" s="19"/>
      <c r="J92" s="9"/>
      <c r="K92" s="9"/>
      <c r="L92" s="9"/>
    </row>
    <row r="93" spans="1:12" ht="13.5" customHeight="1" thickBot="1">
      <c r="A93" s="13"/>
      <c r="B93" s="65"/>
      <c r="C93" s="68"/>
      <c r="D93" s="69"/>
      <c r="E93" s="68"/>
      <c r="F93" s="65"/>
      <c r="G93" s="43"/>
      <c r="H93" s="19"/>
      <c r="I93" s="19"/>
      <c r="J93" s="9"/>
      <c r="K93" s="9"/>
      <c r="L93" s="9"/>
    </row>
    <row r="94" spans="1:12" ht="18" customHeight="1" thickBot="1">
      <c r="A94" s="24">
        <v>44</v>
      </c>
      <c r="B94" s="63" t="str">
        <f>Times!A3</f>
        <v>França</v>
      </c>
      <c r="C94" s="70">
        <v>4</v>
      </c>
      <c r="D94" s="71" t="s">
        <v>0</v>
      </c>
      <c r="E94" s="70">
        <v>2</v>
      </c>
      <c r="F94" s="66" t="str">
        <f>Times!A9</f>
        <v>Brasil</v>
      </c>
      <c r="G94" s="51" t="s">
        <v>58</v>
      </c>
      <c r="H94" s="19"/>
      <c r="I94" s="19"/>
      <c r="J94" s="9"/>
      <c r="K94" s="9"/>
      <c r="L94" s="9"/>
    </row>
    <row r="95" spans="1:12" ht="13.5" customHeight="1" thickBot="1">
      <c r="A95" s="14"/>
      <c r="B95" s="71"/>
      <c r="C95" s="72"/>
      <c r="D95" s="73"/>
      <c r="E95" s="72"/>
      <c r="F95" s="71"/>
      <c r="G95" s="47"/>
      <c r="H95" s="19"/>
      <c r="I95" s="19"/>
      <c r="J95" s="9"/>
      <c r="K95" s="9"/>
      <c r="L95" s="9"/>
    </row>
    <row r="96" spans="1:12" ht="18" customHeight="1" thickBot="1">
      <c r="A96" s="24">
        <v>45</v>
      </c>
      <c r="B96" s="63" t="str">
        <f>Times!A5</f>
        <v>Croácia</v>
      </c>
      <c r="C96" s="70">
        <v>1</v>
      </c>
      <c r="D96" s="71" t="s">
        <v>0</v>
      </c>
      <c r="E96" s="70">
        <v>1</v>
      </c>
      <c r="F96" s="66" t="str">
        <f>Times!A10</f>
        <v>Alemanha</v>
      </c>
      <c r="G96" s="51" t="s">
        <v>59</v>
      </c>
      <c r="H96" s="19"/>
      <c r="I96" s="19"/>
      <c r="J96" s="9"/>
      <c r="K96" s="9"/>
      <c r="L96" s="9"/>
    </row>
    <row r="97" spans="1:12" ht="13.5" customHeight="1" thickBot="1">
      <c r="A97" s="13"/>
      <c r="B97" s="65"/>
      <c r="C97" s="68"/>
      <c r="D97" s="69"/>
      <c r="E97" s="68"/>
      <c r="F97" s="65"/>
      <c r="G97" s="43"/>
      <c r="H97" s="19"/>
      <c r="I97" s="19"/>
      <c r="J97" s="9"/>
      <c r="K97" s="9"/>
      <c r="L97" s="9"/>
    </row>
    <row r="98" spans="1:12" ht="18" customHeight="1" thickBot="1">
      <c r="A98" s="24">
        <v>46</v>
      </c>
      <c r="B98" s="63" t="str">
        <f>Times!A4</f>
        <v>Holanda</v>
      </c>
      <c r="C98" s="70">
        <v>2</v>
      </c>
      <c r="D98" s="71" t="s">
        <v>0</v>
      </c>
      <c r="E98" s="70">
        <v>0</v>
      </c>
      <c r="F98" s="66" t="str">
        <f>Times!A6</f>
        <v>Portugal</v>
      </c>
      <c r="G98" s="51" t="s">
        <v>60</v>
      </c>
      <c r="H98" s="19"/>
      <c r="I98" s="19"/>
      <c r="J98" s="9"/>
      <c r="K98" s="9"/>
      <c r="L98" s="9"/>
    </row>
    <row r="99" spans="1:12" ht="13.5" customHeight="1" thickBot="1">
      <c r="A99" s="14"/>
      <c r="B99" s="71"/>
      <c r="C99" s="72"/>
      <c r="D99" s="73"/>
      <c r="E99" s="72"/>
      <c r="F99" s="71"/>
      <c r="G99" s="47"/>
      <c r="H99" s="19"/>
      <c r="I99" s="19"/>
      <c r="J99" s="9"/>
      <c r="K99" s="9"/>
      <c r="L99" s="9"/>
    </row>
    <row r="100" spans="1:12" ht="18" customHeight="1" thickBot="1">
      <c r="A100" s="24">
        <v>47</v>
      </c>
      <c r="B100" s="63" t="str">
        <f>Times!A8</f>
        <v>Argentina</v>
      </c>
      <c r="C100" s="70">
        <v>0</v>
      </c>
      <c r="D100" s="71" t="s">
        <v>0</v>
      </c>
      <c r="E100" s="70">
        <v>2</v>
      </c>
      <c r="F100" s="66" t="str">
        <f>Times!A11</f>
        <v>Líbano</v>
      </c>
      <c r="G100" s="51" t="s">
        <v>61</v>
      </c>
      <c r="H100" s="19"/>
      <c r="I100" s="19"/>
      <c r="J100" s="9"/>
      <c r="K100" s="9"/>
      <c r="L100" s="9"/>
    </row>
    <row r="101" spans="1:12" ht="13.5" customHeight="1" thickBot="1">
      <c r="A101" s="13"/>
      <c r="B101" s="65"/>
      <c r="C101" s="68"/>
      <c r="D101" s="69"/>
      <c r="E101" s="68"/>
      <c r="F101" s="65"/>
      <c r="G101" s="43"/>
      <c r="H101" s="19"/>
      <c r="I101" s="19"/>
      <c r="J101" s="9"/>
      <c r="K101" s="9"/>
      <c r="L101" s="9"/>
    </row>
    <row r="102" spans="1:12" ht="18" customHeight="1" thickBot="1">
      <c r="A102" s="24">
        <v>48</v>
      </c>
      <c r="B102" s="63" t="str">
        <f>Times!A2</f>
        <v>Inglaterra</v>
      </c>
      <c r="C102" s="70">
        <v>1</v>
      </c>
      <c r="D102" s="71" t="s">
        <v>0</v>
      </c>
      <c r="E102" s="70">
        <v>1</v>
      </c>
      <c r="F102" s="66" t="str">
        <f>Times!A7</f>
        <v>Hungria</v>
      </c>
      <c r="G102" s="51" t="s">
        <v>62</v>
      </c>
      <c r="H102" s="19"/>
      <c r="I102" s="19"/>
      <c r="J102" s="9"/>
      <c r="K102" s="9"/>
      <c r="L102" s="9"/>
    </row>
    <row r="103" spans="1:12" ht="13.5" customHeight="1" thickBot="1">
      <c r="A103" s="14"/>
      <c r="B103" s="71"/>
      <c r="C103" s="72"/>
      <c r="D103" s="73"/>
      <c r="E103" s="72"/>
      <c r="F103" s="71"/>
      <c r="G103" s="47"/>
      <c r="H103" s="19"/>
      <c r="I103" s="19"/>
      <c r="J103" s="9"/>
      <c r="K103" s="9"/>
      <c r="L103" s="9"/>
    </row>
    <row r="104" spans="1:12" ht="18" customHeight="1" thickBot="1">
      <c r="A104" s="24">
        <v>49</v>
      </c>
      <c r="B104" s="63" t="str">
        <f>Times!A1</f>
        <v>Angola</v>
      </c>
      <c r="C104" s="70">
        <v>0</v>
      </c>
      <c r="D104" s="71" t="s">
        <v>0</v>
      </c>
      <c r="E104" s="70">
        <v>2</v>
      </c>
      <c r="F104" s="66" t="str">
        <f>Times!A9</f>
        <v>Brasil</v>
      </c>
      <c r="G104" s="52" t="s">
        <v>63</v>
      </c>
      <c r="H104" s="19"/>
      <c r="I104" s="19"/>
      <c r="J104" s="9"/>
      <c r="K104" s="9"/>
      <c r="L104" s="9"/>
    </row>
    <row r="105" spans="1:12" ht="13.5" customHeight="1" thickBot="1">
      <c r="A105" s="13"/>
      <c r="B105" s="65"/>
      <c r="C105" s="68"/>
      <c r="D105" s="69"/>
      <c r="E105" s="68"/>
      <c r="F105" s="65"/>
      <c r="G105" s="43"/>
      <c r="H105" s="19"/>
      <c r="I105" s="19"/>
      <c r="J105" s="9"/>
      <c r="K105" s="9"/>
      <c r="L105" s="9"/>
    </row>
    <row r="106" spans="1:12" ht="18" customHeight="1" thickBot="1">
      <c r="A106" s="24">
        <v>50</v>
      </c>
      <c r="B106" s="63" t="str">
        <f>Times!A2</f>
        <v>Inglaterra</v>
      </c>
      <c r="C106" s="70">
        <v>2</v>
      </c>
      <c r="D106" s="71" t="s">
        <v>0</v>
      </c>
      <c r="E106" s="70">
        <v>3</v>
      </c>
      <c r="F106" s="66" t="str">
        <f>Times!A5</f>
        <v>Croácia</v>
      </c>
      <c r="G106" s="52" t="s">
        <v>64</v>
      </c>
      <c r="H106" s="19"/>
      <c r="I106" s="19"/>
      <c r="J106" s="9"/>
      <c r="K106" s="9"/>
      <c r="L106" s="9"/>
    </row>
    <row r="107" spans="1:12" ht="13.5" customHeight="1" thickBot="1">
      <c r="A107" s="14"/>
      <c r="B107" s="71"/>
      <c r="C107" s="72"/>
      <c r="D107" s="73"/>
      <c r="E107" s="72"/>
      <c r="F107" s="71"/>
      <c r="G107" s="43"/>
      <c r="H107" s="19"/>
      <c r="I107" s="19"/>
      <c r="J107" s="9"/>
      <c r="K107" s="9"/>
      <c r="L107" s="9"/>
    </row>
    <row r="108" spans="1:12" ht="18" customHeight="1" thickBot="1">
      <c r="A108" s="24">
        <v>51</v>
      </c>
      <c r="B108" s="63" t="str">
        <f>Times!A3</f>
        <v>França</v>
      </c>
      <c r="C108" s="70">
        <v>3</v>
      </c>
      <c r="D108" s="71" t="s">
        <v>0</v>
      </c>
      <c r="E108" s="70">
        <v>1</v>
      </c>
      <c r="F108" s="66" t="str">
        <f>Times!A7</f>
        <v>Hungria</v>
      </c>
      <c r="G108" s="52" t="s">
        <v>65</v>
      </c>
      <c r="H108" s="19"/>
      <c r="I108" s="19"/>
      <c r="J108" s="9"/>
      <c r="K108" s="9"/>
      <c r="L108" s="9"/>
    </row>
    <row r="109" spans="1:12" ht="13.5" customHeight="1" thickBot="1">
      <c r="A109" s="13"/>
      <c r="B109" s="65"/>
      <c r="C109" s="68"/>
      <c r="D109" s="69"/>
      <c r="E109" s="68"/>
      <c r="F109" s="65"/>
      <c r="G109" s="43"/>
      <c r="H109" s="19"/>
      <c r="I109" s="19"/>
      <c r="J109" s="9"/>
      <c r="K109" s="9"/>
      <c r="L109" s="9"/>
    </row>
    <row r="110" spans="1:12" ht="18" customHeight="1" thickBot="1">
      <c r="A110" s="24">
        <v>52</v>
      </c>
      <c r="B110" s="63" t="str">
        <f>Times!A11</f>
        <v>Líbano</v>
      </c>
      <c r="C110" s="70">
        <v>2</v>
      </c>
      <c r="D110" s="71" t="s">
        <v>0</v>
      </c>
      <c r="E110" s="70">
        <v>1</v>
      </c>
      <c r="F110" s="66" t="str">
        <f>Times!A13</f>
        <v>Itália</v>
      </c>
      <c r="G110" s="52" t="s">
        <v>66</v>
      </c>
      <c r="H110" s="19"/>
      <c r="I110" s="19"/>
      <c r="J110" s="9"/>
      <c r="K110" s="9"/>
      <c r="L110" s="9"/>
    </row>
    <row r="111" spans="1:12" ht="13.5" customHeight="1" thickBot="1">
      <c r="A111" s="14"/>
      <c r="B111" s="71"/>
      <c r="C111" s="72"/>
      <c r="D111" s="73"/>
      <c r="E111" s="72"/>
      <c r="F111" s="71"/>
      <c r="G111" s="43"/>
      <c r="H111" s="19"/>
      <c r="I111" s="19"/>
      <c r="J111" s="9"/>
      <c r="K111" s="9"/>
      <c r="L111" s="9"/>
    </row>
    <row r="112" spans="1:12" ht="18" customHeight="1" thickBot="1">
      <c r="A112" s="24">
        <v>53</v>
      </c>
      <c r="B112" s="63" t="str">
        <f>Times!A6</f>
        <v>Portugal</v>
      </c>
      <c r="C112" s="70">
        <v>2</v>
      </c>
      <c r="D112" s="71" t="s">
        <v>0</v>
      </c>
      <c r="E112" s="70">
        <v>1</v>
      </c>
      <c r="F112" s="66" t="str">
        <f>Times!A10</f>
        <v>Alemanha</v>
      </c>
      <c r="G112" s="52" t="s">
        <v>67</v>
      </c>
      <c r="H112" s="19"/>
      <c r="I112" s="19"/>
      <c r="J112" s="9"/>
      <c r="K112" s="9"/>
      <c r="L112" s="9"/>
    </row>
    <row r="113" spans="1:12" ht="13.5" customHeight="1" thickBot="1">
      <c r="A113" s="13"/>
      <c r="B113" s="65"/>
      <c r="C113" s="68"/>
      <c r="D113" s="69"/>
      <c r="E113" s="68"/>
      <c r="F113" s="65"/>
      <c r="G113" s="47"/>
      <c r="H113" s="19"/>
      <c r="I113" s="19"/>
      <c r="J113" s="9"/>
      <c r="K113" s="9"/>
      <c r="L113" s="9"/>
    </row>
    <row r="114" spans="1:12" ht="18" customHeight="1" thickBot="1">
      <c r="A114" s="24">
        <v>54</v>
      </c>
      <c r="B114" s="63" t="str">
        <f>Times!A8</f>
        <v>Argentina</v>
      </c>
      <c r="C114" s="70">
        <v>0</v>
      </c>
      <c r="D114" s="71" t="s">
        <v>0</v>
      </c>
      <c r="E114" s="70">
        <v>1</v>
      </c>
      <c r="F114" s="66" t="str">
        <f>Times!A12</f>
        <v>Camarões</v>
      </c>
      <c r="G114" s="52" t="s">
        <v>68</v>
      </c>
      <c r="H114" s="19"/>
      <c r="I114" s="19"/>
      <c r="J114" s="9"/>
      <c r="K114" s="9"/>
      <c r="L114" s="9"/>
    </row>
    <row r="115" spans="1:12" ht="13.5" customHeight="1" thickBot="1">
      <c r="A115" s="14"/>
      <c r="B115" s="71"/>
      <c r="C115" s="72"/>
      <c r="D115" s="73"/>
      <c r="E115" s="72"/>
      <c r="F115" s="71"/>
      <c r="G115" s="47"/>
      <c r="H115" s="19"/>
      <c r="I115" s="19"/>
      <c r="J115" s="9"/>
      <c r="K115" s="9"/>
      <c r="L115" s="9"/>
    </row>
    <row r="116" spans="1:12" ht="18" customHeight="1" thickBot="1">
      <c r="A116" s="24">
        <v>55</v>
      </c>
      <c r="B116" s="63" t="str">
        <f>Times!A4</f>
        <v>Holanda</v>
      </c>
      <c r="C116" s="70">
        <v>0</v>
      </c>
      <c r="D116" s="71" t="s">
        <v>0</v>
      </c>
      <c r="E116" s="70">
        <v>1</v>
      </c>
      <c r="F116" s="66" t="str">
        <f>Times!A13</f>
        <v>Itália</v>
      </c>
      <c r="G116" s="53" t="s">
        <v>69</v>
      </c>
      <c r="H116" s="19"/>
      <c r="I116" s="19"/>
      <c r="J116" s="9"/>
      <c r="K116" s="9"/>
      <c r="L116" s="9"/>
    </row>
    <row r="117" spans="1:12" ht="13.5" customHeight="1" thickBot="1">
      <c r="A117" s="14"/>
      <c r="B117" s="71"/>
      <c r="C117" s="72"/>
      <c r="D117" s="73"/>
      <c r="E117" s="72"/>
      <c r="F117" s="71"/>
      <c r="G117" s="54"/>
      <c r="H117" s="19"/>
      <c r="I117" s="19"/>
      <c r="J117" s="9"/>
      <c r="K117" s="9"/>
      <c r="L117" s="9"/>
    </row>
    <row r="118" spans="1:12" ht="18" customHeight="1" thickBot="1">
      <c r="A118" s="24">
        <v>56</v>
      </c>
      <c r="B118" s="63" t="str">
        <f>Times!A6</f>
        <v>Portugal</v>
      </c>
      <c r="C118" s="70">
        <v>3</v>
      </c>
      <c r="D118" s="71" t="s">
        <v>0</v>
      </c>
      <c r="E118" s="70">
        <v>1</v>
      </c>
      <c r="F118" s="66" t="str">
        <f>Times!A12</f>
        <v>Camarões</v>
      </c>
      <c r="G118" s="53" t="s">
        <v>70</v>
      </c>
      <c r="H118" s="19"/>
      <c r="I118" s="19"/>
      <c r="J118" s="9"/>
      <c r="K118" s="9"/>
      <c r="L118" s="9"/>
    </row>
    <row r="119" spans="1:12" ht="13.5" customHeight="1" thickBot="1">
      <c r="A119" s="14"/>
      <c r="B119" s="71"/>
      <c r="C119" s="72"/>
      <c r="D119" s="73"/>
      <c r="E119" s="72"/>
      <c r="F119" s="71"/>
      <c r="G119" s="47"/>
      <c r="H119" s="19"/>
      <c r="I119" s="19"/>
      <c r="J119" s="9"/>
      <c r="K119" s="9"/>
      <c r="L119" s="9"/>
    </row>
    <row r="120" spans="1:12" ht="18" customHeight="1" thickBot="1">
      <c r="A120" s="24">
        <v>57</v>
      </c>
      <c r="B120" s="63" t="str">
        <f>Times!A7</f>
        <v>Hungria</v>
      </c>
      <c r="C120" s="70">
        <v>0</v>
      </c>
      <c r="D120" s="71" t="s">
        <v>0</v>
      </c>
      <c r="E120" s="70">
        <v>1</v>
      </c>
      <c r="F120" s="66" t="str">
        <f>Times!A8</f>
        <v>Argentina</v>
      </c>
      <c r="G120" s="53" t="s">
        <v>71</v>
      </c>
      <c r="H120" s="19"/>
      <c r="I120" s="19"/>
      <c r="J120" s="9"/>
      <c r="K120" s="9"/>
      <c r="L120" s="9"/>
    </row>
    <row r="121" spans="1:12" ht="13.5" customHeight="1" thickBot="1">
      <c r="A121" s="14"/>
      <c r="B121" s="71"/>
      <c r="C121" s="72"/>
      <c r="D121" s="73"/>
      <c r="E121" s="72"/>
      <c r="F121" s="71"/>
      <c r="G121" s="54"/>
      <c r="H121" s="19"/>
      <c r="I121" s="19"/>
      <c r="J121" s="9"/>
      <c r="K121" s="9"/>
      <c r="L121" s="9"/>
    </row>
    <row r="122" spans="1:12" ht="18" customHeight="1" thickBot="1">
      <c r="A122" s="24">
        <v>58</v>
      </c>
      <c r="B122" s="63" t="str">
        <f>Times!A1</f>
        <v>Angola</v>
      </c>
      <c r="C122" s="70">
        <v>2</v>
      </c>
      <c r="D122" s="71" t="s">
        <v>0</v>
      </c>
      <c r="E122" s="70">
        <v>1</v>
      </c>
      <c r="F122" s="66" t="str">
        <f>Times!A11</f>
        <v>Líbano</v>
      </c>
      <c r="G122" s="53" t="s">
        <v>72</v>
      </c>
      <c r="H122" s="19"/>
      <c r="I122" s="19"/>
      <c r="J122" s="9"/>
      <c r="K122" s="9"/>
      <c r="L122" s="9"/>
    </row>
    <row r="123" spans="1:12" ht="13.5" customHeight="1" thickBot="1">
      <c r="A123" s="14"/>
      <c r="B123" s="71"/>
      <c r="C123" s="72"/>
      <c r="D123" s="73"/>
      <c r="E123" s="72"/>
      <c r="F123" s="71"/>
      <c r="G123" s="47"/>
      <c r="H123" s="19"/>
      <c r="I123" s="19"/>
      <c r="J123" s="9"/>
      <c r="K123" s="9"/>
      <c r="L123" s="9"/>
    </row>
    <row r="124" spans="1:12" ht="18" customHeight="1" thickBot="1">
      <c r="A124" s="24">
        <v>59</v>
      </c>
      <c r="B124" s="63" t="str">
        <f>Times!A3</f>
        <v>França</v>
      </c>
      <c r="C124" s="70">
        <v>2</v>
      </c>
      <c r="D124" s="71" t="s">
        <v>0</v>
      </c>
      <c r="E124" s="70">
        <v>2</v>
      </c>
      <c r="F124" s="66" t="str">
        <f>Times!A10</f>
        <v>Alemanha</v>
      </c>
      <c r="G124" s="53" t="s">
        <v>73</v>
      </c>
      <c r="H124" s="19"/>
      <c r="I124" s="19"/>
      <c r="J124" s="9"/>
      <c r="K124" s="9"/>
      <c r="L124" s="9"/>
    </row>
    <row r="125" spans="1:12" ht="13.5" customHeight="1" thickBot="1">
      <c r="A125" s="14"/>
      <c r="B125" s="71"/>
      <c r="C125" s="72"/>
      <c r="D125" s="73"/>
      <c r="E125" s="72"/>
      <c r="F125" s="71"/>
      <c r="G125" s="54"/>
      <c r="H125" s="19"/>
      <c r="I125" s="19"/>
      <c r="J125" s="9"/>
      <c r="K125" s="9"/>
      <c r="L125" s="9"/>
    </row>
    <row r="126" spans="1:12" ht="18" customHeight="1" thickBot="1">
      <c r="A126" s="24">
        <v>60</v>
      </c>
      <c r="B126" s="63" t="str">
        <f>Times!A5</f>
        <v>Croácia</v>
      </c>
      <c r="C126" s="70">
        <v>2</v>
      </c>
      <c r="D126" s="71" t="s">
        <v>0</v>
      </c>
      <c r="E126" s="70">
        <v>1</v>
      </c>
      <c r="F126" s="66" t="str">
        <f>Times!A9</f>
        <v>Brasil</v>
      </c>
      <c r="G126" s="53" t="s">
        <v>74</v>
      </c>
      <c r="H126" s="19"/>
      <c r="I126" s="19"/>
      <c r="J126" s="9"/>
      <c r="K126" s="9"/>
      <c r="L126" s="9"/>
    </row>
    <row r="127" spans="1:12" ht="13.5" customHeight="1" thickBot="1">
      <c r="A127" s="14"/>
      <c r="B127" s="71"/>
      <c r="C127" s="72"/>
      <c r="D127" s="73"/>
      <c r="E127" s="72"/>
      <c r="F127" s="71"/>
      <c r="G127" s="47"/>
      <c r="H127" s="19"/>
      <c r="I127" s="19"/>
      <c r="J127" s="9"/>
      <c r="K127" s="9"/>
      <c r="L127" s="9"/>
    </row>
    <row r="128" spans="1:12" ht="18" customHeight="1" thickBot="1">
      <c r="A128" s="24">
        <v>61</v>
      </c>
      <c r="B128" s="63" t="str">
        <f>Times!A2</f>
        <v>Inglaterra</v>
      </c>
      <c r="C128" s="70">
        <v>2</v>
      </c>
      <c r="D128" s="71" t="s">
        <v>0</v>
      </c>
      <c r="E128" s="70">
        <v>1</v>
      </c>
      <c r="F128" s="66" t="str">
        <f>Times!A4</f>
        <v>Holanda</v>
      </c>
      <c r="G128" s="55" t="s">
        <v>75</v>
      </c>
      <c r="H128" s="19"/>
      <c r="I128" s="19"/>
      <c r="J128" s="9"/>
      <c r="K128" s="9"/>
      <c r="L128" s="9"/>
    </row>
    <row r="129" spans="1:12" ht="13.5" customHeight="1" thickBot="1">
      <c r="A129" s="14"/>
      <c r="B129" s="71"/>
      <c r="C129" s="72"/>
      <c r="D129" s="73"/>
      <c r="E129" s="72"/>
      <c r="F129" s="71"/>
      <c r="G129" s="47"/>
      <c r="H129" s="19"/>
      <c r="I129" s="19"/>
      <c r="J129" s="9"/>
      <c r="K129" s="9"/>
      <c r="L129" s="9"/>
    </row>
    <row r="130" spans="1:12" ht="18" customHeight="1" thickBot="1">
      <c r="A130" s="24">
        <v>62</v>
      </c>
      <c r="B130" s="63" t="str">
        <f>Times!A3</f>
        <v>França</v>
      </c>
      <c r="C130" s="70">
        <v>0</v>
      </c>
      <c r="D130" s="71" t="s">
        <v>0</v>
      </c>
      <c r="E130" s="70">
        <v>0</v>
      </c>
      <c r="F130" s="66" t="str">
        <f>Times!A11</f>
        <v>Líbano</v>
      </c>
      <c r="G130" s="55" t="s">
        <v>76</v>
      </c>
      <c r="H130" s="19"/>
      <c r="I130" s="19"/>
      <c r="J130" s="9"/>
      <c r="K130" s="9"/>
      <c r="L130" s="9"/>
    </row>
    <row r="131" spans="1:12" ht="13.5" customHeight="1" thickBot="1">
      <c r="A131" s="14"/>
      <c r="B131" s="71"/>
      <c r="C131" s="72"/>
      <c r="D131" s="73"/>
      <c r="E131" s="72"/>
      <c r="F131" s="71"/>
      <c r="G131" s="47"/>
      <c r="H131" s="19"/>
      <c r="I131" s="19"/>
      <c r="J131" s="9"/>
      <c r="K131" s="9"/>
      <c r="L131" s="9"/>
    </row>
    <row r="132" spans="1:12" ht="18" customHeight="1" thickBot="1">
      <c r="A132" s="24">
        <v>63</v>
      </c>
      <c r="B132" s="63" t="str">
        <f>Times!A7</f>
        <v>Hungria</v>
      </c>
      <c r="C132" s="70">
        <v>4</v>
      </c>
      <c r="D132" s="71" t="s">
        <v>0</v>
      </c>
      <c r="E132" s="70">
        <v>3</v>
      </c>
      <c r="F132" s="66" t="str">
        <f>Times!A9</f>
        <v>Brasil</v>
      </c>
      <c r="G132" s="55" t="s">
        <v>77</v>
      </c>
      <c r="H132" s="19"/>
      <c r="I132" s="19"/>
      <c r="J132" s="9"/>
      <c r="K132" s="9"/>
      <c r="L132" s="9"/>
    </row>
    <row r="133" spans="1:12" ht="13.5" customHeight="1" thickBot="1">
      <c r="A133" s="14"/>
      <c r="B133" s="71"/>
      <c r="C133" s="72"/>
      <c r="D133" s="73"/>
      <c r="E133" s="72"/>
      <c r="F133" s="71"/>
      <c r="G133" s="47"/>
      <c r="H133" s="19"/>
      <c r="I133" s="19"/>
      <c r="J133" s="9"/>
      <c r="K133" s="9"/>
      <c r="L133" s="9"/>
    </row>
    <row r="134" spans="1:12" ht="18" customHeight="1" thickBot="1">
      <c r="A134" s="24">
        <v>64</v>
      </c>
      <c r="B134" s="63" t="str">
        <f>Times!A12</f>
        <v>Camarões</v>
      </c>
      <c r="C134" s="70">
        <v>0</v>
      </c>
      <c r="D134" s="71" t="s">
        <v>0</v>
      </c>
      <c r="E134" s="70">
        <v>2</v>
      </c>
      <c r="F134" s="66" t="str">
        <f>Times!A13</f>
        <v>Itália</v>
      </c>
      <c r="G134" s="55" t="s">
        <v>78</v>
      </c>
      <c r="H134" s="19"/>
      <c r="I134" s="19"/>
      <c r="J134" s="9"/>
      <c r="K134" s="9"/>
      <c r="L134" s="9"/>
    </row>
    <row r="135" spans="1:12" ht="13.5" customHeight="1" thickBot="1">
      <c r="A135" s="14"/>
      <c r="B135" s="71"/>
      <c r="C135" s="72"/>
      <c r="D135" s="73"/>
      <c r="E135" s="72"/>
      <c r="F135" s="71"/>
      <c r="G135" s="47"/>
      <c r="H135" s="19"/>
      <c r="I135" s="19"/>
      <c r="J135" s="9"/>
      <c r="K135" s="9"/>
      <c r="L135" s="9"/>
    </row>
    <row r="136" spans="1:12" ht="18" customHeight="1" thickBot="1">
      <c r="A136" s="24">
        <v>65</v>
      </c>
      <c r="B136" s="63" t="str">
        <f>Times!A8</f>
        <v>Argentina</v>
      </c>
      <c r="C136" s="70">
        <v>1</v>
      </c>
      <c r="D136" s="71" t="s">
        <v>0</v>
      </c>
      <c r="E136" s="70">
        <v>1</v>
      </c>
      <c r="F136" s="66" t="str">
        <f>Times!A10</f>
        <v>Alemanha</v>
      </c>
      <c r="G136" s="55" t="s">
        <v>79</v>
      </c>
      <c r="H136" s="19"/>
      <c r="I136" s="19"/>
      <c r="J136" s="9"/>
      <c r="K136" s="9"/>
      <c r="L136" s="9"/>
    </row>
    <row r="137" spans="1:12" ht="13.5" customHeight="1" thickBot="1">
      <c r="A137" s="14"/>
      <c r="B137" s="71"/>
      <c r="C137" s="72"/>
      <c r="D137" s="73"/>
      <c r="E137" s="72"/>
      <c r="F137" s="71"/>
      <c r="G137" s="47"/>
      <c r="H137" s="19"/>
      <c r="I137" s="19"/>
      <c r="J137" s="9"/>
      <c r="K137" s="9"/>
      <c r="L137" s="9"/>
    </row>
    <row r="138" spans="1:12" ht="18" customHeight="1" thickBot="1">
      <c r="A138" s="24">
        <v>66</v>
      </c>
      <c r="B138" s="63" t="str">
        <f>Times!A1</f>
        <v>Angola</v>
      </c>
      <c r="C138" s="70">
        <v>0</v>
      </c>
      <c r="D138" s="71" t="s">
        <v>0</v>
      </c>
      <c r="E138" s="70">
        <v>0</v>
      </c>
      <c r="F138" s="66" t="str">
        <f>Times!A5</f>
        <v>Croácia</v>
      </c>
      <c r="G138" s="55" t="s">
        <v>80</v>
      </c>
      <c r="H138" s="19"/>
      <c r="I138" s="19"/>
      <c r="J138" s="9"/>
      <c r="K138" s="9"/>
      <c r="L138" s="9"/>
    </row>
    <row r="139" spans="1:12" ht="13.5" customHeight="1" thickBot="1">
      <c r="A139" s="16"/>
      <c r="B139" s="71"/>
      <c r="C139" s="72"/>
      <c r="D139" s="73"/>
      <c r="E139" s="72"/>
      <c r="F139" s="71"/>
      <c r="G139" s="12"/>
      <c r="H139" s="19"/>
      <c r="I139" s="19"/>
      <c r="J139" s="9"/>
      <c r="K139" s="9"/>
      <c r="L139" s="9"/>
    </row>
    <row r="140" spans="1:12" ht="18" customHeight="1" thickBot="1">
      <c r="A140" s="24">
        <v>67</v>
      </c>
      <c r="B140" s="63" t="str">
        <f>Times!A2</f>
        <v>Inglaterra</v>
      </c>
      <c r="C140" s="70">
        <v>0</v>
      </c>
      <c r="D140" s="71" t="s">
        <v>0</v>
      </c>
      <c r="E140" s="70">
        <v>1</v>
      </c>
      <c r="F140" s="66" t="str">
        <f>Times!A12</f>
        <v>Camarões</v>
      </c>
      <c r="G140" s="58" t="s">
        <v>81</v>
      </c>
      <c r="H140" s="19"/>
      <c r="I140" s="19"/>
      <c r="J140" s="9"/>
      <c r="K140" s="9"/>
      <c r="L140" s="9"/>
    </row>
    <row r="141" spans="1:12" ht="13.5" customHeight="1" thickBot="1">
      <c r="A141" s="14"/>
      <c r="B141" s="71"/>
      <c r="C141" s="72"/>
      <c r="D141" s="73"/>
      <c r="E141" s="72"/>
      <c r="F141" s="71"/>
      <c r="G141" s="47"/>
      <c r="H141" s="19"/>
      <c r="I141" s="19"/>
      <c r="J141" s="9"/>
      <c r="K141" s="9"/>
      <c r="L141" s="9"/>
    </row>
    <row r="142" spans="1:12" ht="18" customHeight="1" thickBot="1">
      <c r="A142" s="24">
        <v>68</v>
      </c>
      <c r="B142" s="63" t="str">
        <f>Times!A7</f>
        <v>Hungria</v>
      </c>
      <c r="C142" s="70">
        <v>3</v>
      </c>
      <c r="D142" s="71" t="s">
        <v>0</v>
      </c>
      <c r="E142" s="70">
        <v>2</v>
      </c>
      <c r="F142" s="66" t="str">
        <f>Times!A13</f>
        <v>Itália</v>
      </c>
      <c r="G142" s="58" t="s">
        <v>82</v>
      </c>
      <c r="H142" s="19"/>
      <c r="I142" s="19"/>
      <c r="J142" s="9"/>
      <c r="K142" s="9"/>
      <c r="L142" s="9"/>
    </row>
    <row r="143" spans="1:12" ht="13.5" customHeight="1" thickBot="1">
      <c r="A143" s="14"/>
      <c r="B143" s="71"/>
      <c r="C143" s="72"/>
      <c r="D143" s="73"/>
      <c r="E143" s="72"/>
      <c r="F143" s="71"/>
      <c r="G143" s="47"/>
      <c r="H143" s="19"/>
      <c r="I143" s="19"/>
      <c r="J143" s="9"/>
      <c r="K143" s="9"/>
      <c r="L143" s="9"/>
    </row>
    <row r="144" spans="1:12" ht="18" customHeight="1" thickBot="1">
      <c r="A144" s="24">
        <v>69</v>
      </c>
      <c r="B144" s="63" t="str">
        <f>Times!A4</f>
        <v>Holanda</v>
      </c>
      <c r="C144" s="70">
        <v>1</v>
      </c>
      <c r="D144" s="71" t="s">
        <v>0</v>
      </c>
      <c r="E144" s="70">
        <v>5</v>
      </c>
      <c r="F144" s="66" t="str">
        <f>Times!A9</f>
        <v>Brasil</v>
      </c>
      <c r="G144" s="58" t="s">
        <v>83</v>
      </c>
      <c r="H144" s="19"/>
      <c r="I144" s="19"/>
      <c r="J144" s="9"/>
      <c r="K144" s="9"/>
      <c r="L144" s="9"/>
    </row>
    <row r="145" spans="1:12" ht="13.5" customHeight="1" thickBot="1">
      <c r="A145" s="14"/>
      <c r="B145" s="71"/>
      <c r="C145" s="72"/>
      <c r="D145" s="73"/>
      <c r="E145" s="72"/>
      <c r="F145" s="71"/>
      <c r="G145" s="47"/>
      <c r="H145" s="19"/>
      <c r="I145" s="19"/>
      <c r="J145" s="9"/>
      <c r="K145" s="9"/>
      <c r="L145" s="9"/>
    </row>
    <row r="146" spans="1:12" ht="18" customHeight="1" thickBot="1">
      <c r="A146" s="24">
        <v>70</v>
      </c>
      <c r="B146" s="63" t="str">
        <f>Times!A10</f>
        <v>Alemanha</v>
      </c>
      <c r="C146" s="70">
        <v>3</v>
      </c>
      <c r="D146" s="71" t="s">
        <v>0</v>
      </c>
      <c r="E146" s="70">
        <v>1</v>
      </c>
      <c r="F146" s="66" t="str">
        <f>Times!A11</f>
        <v>Líbano</v>
      </c>
      <c r="G146" s="58" t="s">
        <v>87</v>
      </c>
      <c r="H146" s="19"/>
      <c r="I146" s="19"/>
      <c r="J146" s="9"/>
      <c r="K146" s="9"/>
      <c r="L146" s="9"/>
    </row>
    <row r="147" spans="1:12" ht="13.5" customHeight="1" thickBot="1">
      <c r="A147" s="14"/>
      <c r="B147" s="71"/>
      <c r="C147" s="72"/>
      <c r="D147" s="73"/>
      <c r="E147" s="72"/>
      <c r="F147" s="71"/>
      <c r="G147" s="47"/>
      <c r="H147" s="19"/>
      <c r="I147" s="19"/>
      <c r="J147" s="9"/>
      <c r="K147" s="9"/>
      <c r="L147" s="9"/>
    </row>
    <row r="148" spans="1:12" ht="18" customHeight="1" thickBot="1">
      <c r="A148" s="24">
        <v>71</v>
      </c>
      <c r="B148" s="63" t="str">
        <f>Times!A1</f>
        <v>Angola</v>
      </c>
      <c r="C148" s="70">
        <v>1</v>
      </c>
      <c r="D148" s="71" t="s">
        <v>0</v>
      </c>
      <c r="E148" s="70">
        <v>0</v>
      </c>
      <c r="F148" s="66" t="str">
        <f>Times!A6</f>
        <v>Portugal</v>
      </c>
      <c r="G148" s="58" t="s">
        <v>88</v>
      </c>
      <c r="H148" s="19"/>
      <c r="I148" s="19"/>
      <c r="J148" s="9"/>
      <c r="K148" s="9"/>
      <c r="L148" s="9"/>
    </row>
    <row r="149" spans="1:12" ht="13.5" customHeight="1" thickBot="1">
      <c r="A149" s="14"/>
      <c r="B149" s="71"/>
      <c r="C149" s="72"/>
      <c r="D149" s="73"/>
      <c r="E149" s="72"/>
      <c r="F149" s="71"/>
      <c r="G149" s="47"/>
      <c r="H149" s="19"/>
      <c r="I149" s="19"/>
      <c r="J149" s="9"/>
      <c r="K149" s="9"/>
      <c r="L149" s="9"/>
    </row>
    <row r="150" spans="1:12" ht="18" customHeight="1" thickBot="1">
      <c r="A150" s="24">
        <v>72</v>
      </c>
      <c r="B150" s="63" t="str">
        <f>Times!A5</f>
        <v>Croácia</v>
      </c>
      <c r="C150" s="70">
        <v>3</v>
      </c>
      <c r="D150" s="71" t="s">
        <v>0</v>
      </c>
      <c r="E150" s="70">
        <v>1</v>
      </c>
      <c r="F150" s="66" t="str">
        <f>Times!A8</f>
        <v>Argentina</v>
      </c>
      <c r="G150" s="58" t="s">
        <v>89</v>
      </c>
      <c r="H150" s="19"/>
      <c r="I150" s="19"/>
      <c r="J150" s="9"/>
      <c r="K150" s="9"/>
      <c r="L150" s="9"/>
    </row>
    <row r="151" spans="1:12" ht="13.5" customHeight="1" thickBot="1">
      <c r="A151" s="16"/>
      <c r="B151" s="71"/>
      <c r="C151" s="72"/>
      <c r="D151" s="73"/>
      <c r="E151" s="72"/>
      <c r="F151" s="71"/>
      <c r="G151" s="12"/>
      <c r="H151" s="19"/>
      <c r="I151" s="19"/>
      <c r="J151" s="9"/>
      <c r="K151" s="9"/>
      <c r="L151" s="9"/>
    </row>
    <row r="152" spans="1:12" ht="18" customHeight="1" thickBot="1">
      <c r="A152" s="24">
        <v>73</v>
      </c>
      <c r="B152" s="63" t="str">
        <f>Times!A7</f>
        <v>Hungria</v>
      </c>
      <c r="C152" s="70">
        <v>3</v>
      </c>
      <c r="D152" s="71" t="s">
        <v>0</v>
      </c>
      <c r="E152" s="70">
        <v>1</v>
      </c>
      <c r="F152" s="66" t="str">
        <f>Times!A12</f>
        <v>Camarões</v>
      </c>
      <c r="G152" s="59" t="s">
        <v>90</v>
      </c>
      <c r="H152" s="19"/>
      <c r="I152" s="19"/>
      <c r="J152" s="9"/>
      <c r="K152" s="9"/>
      <c r="L152" s="9"/>
    </row>
    <row r="153" spans="1:12" ht="13.5" customHeight="1" thickBot="1">
      <c r="A153" s="14"/>
      <c r="B153" s="71"/>
      <c r="C153" s="72"/>
      <c r="D153" s="73"/>
      <c r="E153" s="72"/>
      <c r="F153" s="71"/>
      <c r="G153" s="47"/>
      <c r="H153" s="19"/>
      <c r="I153" s="19"/>
      <c r="J153" s="9"/>
      <c r="K153" s="9"/>
      <c r="L153" s="9"/>
    </row>
    <row r="154" spans="1:12" ht="18" customHeight="1" thickBot="1">
      <c r="A154" s="24">
        <v>74</v>
      </c>
      <c r="B154" s="63" t="str">
        <f>Times!A5</f>
        <v>Croácia</v>
      </c>
      <c r="C154" s="70">
        <v>2</v>
      </c>
      <c r="D154" s="71" t="s">
        <v>0</v>
      </c>
      <c r="E154" s="70">
        <v>1</v>
      </c>
      <c r="F154" s="66" t="str">
        <f>Times!A13</f>
        <v>Itália</v>
      </c>
      <c r="G154" s="59" t="s">
        <v>91</v>
      </c>
      <c r="H154" s="19"/>
      <c r="I154" s="19"/>
      <c r="J154" s="9"/>
      <c r="K154" s="9"/>
      <c r="L154" s="9"/>
    </row>
    <row r="155" spans="1:12" ht="13.5" customHeight="1" thickBot="1">
      <c r="A155" s="14"/>
      <c r="B155" s="71"/>
      <c r="C155" s="72"/>
      <c r="D155" s="73"/>
      <c r="E155" s="72"/>
      <c r="F155" s="71"/>
      <c r="G155" s="47"/>
      <c r="H155" s="19"/>
      <c r="I155" s="19"/>
      <c r="J155" s="9"/>
      <c r="K155" s="9"/>
      <c r="L155" s="9"/>
    </row>
    <row r="156" spans="1:12" ht="18" customHeight="1" thickBot="1">
      <c r="A156" s="24">
        <v>75</v>
      </c>
      <c r="B156" s="63" t="str">
        <f>Times!A2</f>
        <v>Inglaterra</v>
      </c>
      <c r="C156" s="70">
        <v>0</v>
      </c>
      <c r="D156" s="71" t="s">
        <v>0</v>
      </c>
      <c r="E156" s="70">
        <v>0</v>
      </c>
      <c r="F156" s="66" t="str">
        <f>Times!A10</f>
        <v>Alemanha</v>
      </c>
      <c r="G156" s="59" t="s">
        <v>92</v>
      </c>
      <c r="H156" s="19"/>
      <c r="I156" s="19"/>
      <c r="J156" s="9"/>
      <c r="K156" s="9"/>
      <c r="L156" s="9"/>
    </row>
    <row r="157" spans="1:12" ht="13.5" customHeight="1" thickBot="1">
      <c r="A157" s="14"/>
      <c r="B157" s="71"/>
      <c r="C157" s="72"/>
      <c r="D157" s="73"/>
      <c r="E157" s="72"/>
      <c r="F157" s="71"/>
      <c r="G157" s="47"/>
      <c r="H157" s="19"/>
      <c r="I157" s="19"/>
      <c r="J157" s="9"/>
      <c r="K157" s="9"/>
      <c r="L157" s="9"/>
    </row>
    <row r="158" spans="1:12" ht="18" customHeight="1" thickBot="1">
      <c r="A158" s="24">
        <v>76</v>
      </c>
      <c r="B158" s="63" t="str">
        <f>Times!A1</f>
        <v>Angola</v>
      </c>
      <c r="C158" s="70">
        <v>1</v>
      </c>
      <c r="D158" s="71" t="s">
        <v>0</v>
      </c>
      <c r="E158" s="70">
        <v>1</v>
      </c>
      <c r="F158" s="66" t="str">
        <f>Times!A4</f>
        <v>Holanda</v>
      </c>
      <c r="G158" s="59" t="s">
        <v>84</v>
      </c>
      <c r="H158" s="19"/>
      <c r="I158" s="19"/>
      <c r="J158" s="9"/>
      <c r="K158" s="9"/>
      <c r="L158" s="9"/>
    </row>
    <row r="159" spans="1:12" ht="13.5" customHeight="1" thickBot="1">
      <c r="A159" s="14"/>
      <c r="B159" s="71"/>
      <c r="C159" s="72"/>
      <c r="D159" s="73"/>
      <c r="E159" s="72"/>
      <c r="F159" s="71"/>
      <c r="G159" s="47"/>
      <c r="H159" s="19"/>
      <c r="I159" s="19"/>
      <c r="J159" s="9"/>
      <c r="K159" s="9"/>
      <c r="L159" s="9"/>
    </row>
    <row r="160" spans="1:12" ht="18" customHeight="1" thickBot="1">
      <c r="A160" s="24">
        <v>77</v>
      </c>
      <c r="B160" s="63" t="str">
        <f>Times!A8</f>
        <v>Argentina</v>
      </c>
      <c r="C160" s="70">
        <v>2</v>
      </c>
      <c r="D160" s="71" t="s">
        <v>0</v>
      </c>
      <c r="E160" s="70">
        <v>2</v>
      </c>
      <c r="F160" s="66" t="str">
        <f>Times!A9</f>
        <v>Brasil</v>
      </c>
      <c r="G160" s="59" t="s">
        <v>85</v>
      </c>
      <c r="H160" s="19"/>
      <c r="I160" s="19"/>
      <c r="J160" s="9"/>
      <c r="K160" s="9"/>
      <c r="L160" s="9"/>
    </row>
    <row r="161" spans="1:12" ht="13.5" customHeight="1" thickBot="1">
      <c r="A161" s="14"/>
      <c r="B161" s="71"/>
      <c r="C161" s="72"/>
      <c r="D161" s="73"/>
      <c r="E161" s="72"/>
      <c r="F161" s="71"/>
      <c r="G161" s="47"/>
      <c r="H161" s="19"/>
      <c r="I161" s="19"/>
      <c r="J161" s="9"/>
      <c r="K161" s="9"/>
      <c r="L161" s="9"/>
    </row>
    <row r="162" spans="1:12" ht="18" customHeight="1" thickBot="1">
      <c r="A162" s="24">
        <v>78</v>
      </c>
      <c r="B162" s="63" t="str">
        <f>Times!A3</f>
        <v>França</v>
      </c>
      <c r="C162" s="70">
        <v>2</v>
      </c>
      <c r="D162" s="71" t="s">
        <v>0</v>
      </c>
      <c r="E162" s="70">
        <v>0</v>
      </c>
      <c r="F162" s="66" t="str">
        <f>Times!A6</f>
        <v>Portugal</v>
      </c>
      <c r="G162" s="59" t="s">
        <v>86</v>
      </c>
      <c r="H162" s="19"/>
      <c r="I162" s="19"/>
      <c r="J162" s="9"/>
      <c r="K162" s="9"/>
      <c r="L162" s="9"/>
    </row>
    <row r="163" ht="13.5" customHeight="1">
      <c r="A163" s="14"/>
    </row>
  </sheetData>
  <sheetProtection password="DE94" sheet="1"/>
  <mergeCells count="4">
    <mergeCell ref="A1:G2"/>
    <mergeCell ref="A3:C4"/>
    <mergeCell ref="B6:F6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6.8515625" style="6" bestFit="1" customWidth="1"/>
    <col min="2" max="2" width="28.8515625" style="2" customWidth="1"/>
    <col min="3" max="3" width="9.28125" style="6" bestFit="1" customWidth="1"/>
    <col min="4" max="4" width="12.7109375" style="6" bestFit="1" customWidth="1"/>
    <col min="5" max="5" width="7.7109375" style="6" customWidth="1"/>
    <col min="6" max="6" width="12.7109375" style="6" bestFit="1" customWidth="1"/>
    <col min="7" max="7" width="7.7109375" style="6" customWidth="1"/>
    <col min="8" max="9" width="8.7109375" style="6" customWidth="1"/>
    <col min="10" max="10" width="9.28125" style="2" bestFit="1" customWidth="1"/>
    <col min="11" max="11" width="15.00390625" style="23" bestFit="1" customWidth="1"/>
    <col min="12" max="12" width="13.00390625" style="26" bestFit="1" customWidth="1"/>
    <col min="13" max="16384" width="9.140625" style="6" customWidth="1"/>
  </cols>
  <sheetData>
    <row r="1" spans="1:12" ht="12.75" customHeight="1" thickTop="1">
      <c r="A1" s="99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2.75" customHeight="1" thickBo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31.5" customHeight="1" thickBot="1" thickTop="1">
      <c r="A3" s="25" t="s">
        <v>1</v>
      </c>
      <c r="B3" s="35" t="s">
        <v>2</v>
      </c>
      <c r="C3" s="34" t="s">
        <v>3</v>
      </c>
      <c r="D3" s="34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34" t="s">
        <v>10</v>
      </c>
      <c r="K3" s="30" t="s">
        <v>1</v>
      </c>
      <c r="L3" s="31" t="s">
        <v>13</v>
      </c>
    </row>
    <row r="4" spans="1:12" s="10" customFormat="1" ht="24.75" customHeight="1" thickTop="1">
      <c r="A4" s="36">
        <f aca="true" t="shared" si="0" ref="A4:A15">IF(C4&gt;0,SUM((D4/(C4*3))),0)</f>
        <v>0.4166666666666667</v>
      </c>
      <c r="B4" s="60" t="str">
        <f>Times!A1</f>
        <v>Angola</v>
      </c>
      <c r="C4" s="60">
        <f>SUM(IF(ISNUMBER('Tab 1ª Fase'!C8),1)+IF(ISNUMBER('Tab 1ª Fase'!C22),1)+IF(ISNUMBER('Tab 1ª Fase'!C36),1)+IF(ISNUMBER('Tab 1ª Fase'!C56),1)+IF(ISNUMBER('Tab 1ª Fase'!C68),1)+IF(ISNUMBER('Tab 1ª Fase'!C80),1)+IF(ISNUMBER('Tab 1ª Fase'!C92),1)+IF(ISNUMBER('Tab 1ª Fase'!C104),1)+IF(ISNUMBER('Tab 1ª Fase'!C122),1)+IF(ISNUMBER('Tab 1ª Fase'!C138),1)+IF(ISNUMBER('Tab 1ª Fase'!C148),1)+IF(ISNUMBER('Tab 1ª Fase'!C158),1))</f>
        <v>12</v>
      </c>
      <c r="D4" s="60">
        <f aca="true" t="shared" si="1" ref="D4:D15">SUM(E4*3)+F4</f>
        <v>15</v>
      </c>
      <c r="E4" s="60">
        <f>SUM(IF('Tab 1ª Fase'!C8&gt;'Tab 1ª Fase'!E8,1,0)+IF('Tab 1ª Fase'!C22&gt;'Tab 1ª Fase'!E22,1,0)+IF('Tab 1ª Fase'!C36&gt;'Tab 1ª Fase'!E36,1,0)+IF('Tab 1ª Fase'!C56&gt;'Tab 1ª Fase'!E56,1,0)+IF('Tab 1ª Fase'!C68&gt;'Tab 1ª Fase'!E68,1,0)+IF('Tab 1ª Fase'!C80&gt;'Tab 1ª Fase'!E80,1,0)+IF('Tab 1ª Fase'!C92&gt;'Tab 1ª Fase'!E92,1,0)+IF('Tab 1ª Fase'!C104&gt;'Tab 1ª Fase'!E104,1,0)+IF('Tab 1ª Fase'!C122&gt;'Tab 1ª Fase'!E122,1,0)+IF('Tab 1ª Fase'!C138&gt;'Tab 1ª Fase'!E138,1,0)+IF('Tab 1ª Fase'!C148&gt;'Tab 1ª Fase'!E148,1,0)+IF('Tab 1ª Fase'!C158&gt;'Tab 1ª Fase'!E158,1,0))</f>
        <v>3</v>
      </c>
      <c r="F4" s="60">
        <f>SUM(IF(ISNUMBER('Tab 1ª Fase'!C8),IF('Tab 1ª Fase'!C8='Tab 1ª Fase'!E8,1,0))+IF(ISNUMBER('Tab 1ª Fase'!C22),IF('Tab 1ª Fase'!C22='Tab 1ª Fase'!E22,1,0))+IF(ISNUMBER('Tab 1ª Fase'!C36),IF('Tab 1ª Fase'!C36='Tab 1ª Fase'!E36,1,0))+IF(ISNUMBER('Tab 1ª Fase'!C56),IF('Tab 1ª Fase'!C56='Tab 1ª Fase'!E56,1,0))+IF(ISNUMBER('Tab 1ª Fase'!C68),IF('Tab 1ª Fase'!C68='Tab 1ª Fase'!E68,1,0))+IF(ISNUMBER('Tab 1ª Fase'!C80),IF('Tab 1ª Fase'!C80='Tab 1ª Fase'!E80,1,0))+IF(ISNUMBER('Tab 1ª Fase'!C92),IF('Tab 1ª Fase'!C92='Tab 1ª Fase'!E92,1,0))+IF(ISNUMBER('Tab 1ª Fase'!C104),IF('Tab 1ª Fase'!C104='Tab 1ª Fase'!E104,1,0))+IF(ISNUMBER('Tab 1ª Fase'!C122),IF('Tab 1ª Fase'!C122='Tab 1ª Fase'!E122,1,0))+IF(ISNUMBER('Tab 1ª Fase'!C138),IF('Tab 1ª Fase'!C138='Tab 1ª Fase'!E138,1,0))+IF(ISNUMBER('Tab 1ª Fase'!C148),IF('Tab 1ª Fase'!C148='Tab 1ª Fase'!E148,1,0))+IF(ISNUMBER('Tab 1ª Fase'!C158),IF('Tab 1ª Fase'!C158='Tab 1ª Fase'!E158,1,0)))</f>
        <v>6</v>
      </c>
      <c r="G4" s="60">
        <f>SUM(IF('Tab 1ª Fase'!C8&lt;'Tab 1ª Fase'!E8,1,0)+IF('Tab 1ª Fase'!C22&lt;'Tab 1ª Fase'!E22,1,0)+IF('Tab 1ª Fase'!C36&lt;'Tab 1ª Fase'!E36,1,0)+IF('Tab 1ª Fase'!C56&lt;'Tab 1ª Fase'!E56,1,0)+IF('Tab 1ª Fase'!C68&lt;'Tab 1ª Fase'!E68,1,0)+IF('Tab 1ª Fase'!C80&lt;'Tab 1ª Fase'!E80,1,0)+IF('Tab 1ª Fase'!C92&lt;'Tab 1ª Fase'!E92,1,0)+IF('Tab 1ª Fase'!C104&lt;'Tab 1ª Fase'!E104,1,0)+IF('Tab 1ª Fase'!C122&lt;'Tab 1ª Fase'!E122,1,0)+IF('Tab 1ª Fase'!C138&lt;'Tab 1ª Fase'!E138,1,0)+IF('Tab 1ª Fase'!C148&lt;'Tab 1ª Fase'!E148,1,0)+IF('Tab 1ª Fase'!C158&lt;'Tab 1ª Fase'!E158,1,0))</f>
        <v>3</v>
      </c>
      <c r="H4" s="60">
        <f>SUM('Tab 1ª Fase'!C8+'Tab 1ª Fase'!C22+'Tab 1ª Fase'!C36+'Tab 1ª Fase'!C56+'Tab 1ª Fase'!C68+'Tab 1ª Fase'!C80+'Tab 1ª Fase'!C92+'Tab 1ª Fase'!C104+'Tab 1ª Fase'!C122+'Tab 1ª Fase'!C138+'Tab 1ª Fase'!C148+'Tab 1ª Fase'!C158)</f>
        <v>10</v>
      </c>
      <c r="I4" s="60">
        <f>SUM('Tab 1ª Fase'!E8+'Tab 1ª Fase'!E22+'Tab 1ª Fase'!E36+'Tab 1ª Fase'!E56+'Tab 1ª Fase'!E68+'Tab 1ª Fase'!E80+'Tab 1ª Fase'!E92+'Tab 1ª Fase'!E104+'Tab 1ª Fase'!E122+'Tab 1ª Fase'!E138+'Tab 1ª Fase'!E148+'Tab 1ª Fase'!E158)</f>
        <v>13</v>
      </c>
      <c r="J4" s="62">
        <f aca="true" t="shared" si="2" ref="J4:J15">SUM(H4-I4)</f>
        <v>-3</v>
      </c>
      <c r="K4" s="27">
        <v>8</v>
      </c>
      <c r="L4" s="27">
        <f>15-K4</f>
        <v>7</v>
      </c>
    </row>
    <row r="5" spans="1:12" s="10" customFormat="1" ht="24.75" customHeight="1">
      <c r="A5" s="32">
        <f t="shared" si="0"/>
        <v>0.25</v>
      </c>
      <c r="B5" s="33" t="str">
        <f>Times!A2</f>
        <v>Inglaterra</v>
      </c>
      <c r="C5" s="33">
        <f>SUM(IF(ISNUMBER('Tab 1ª Fase'!C12),1)+IF(ISNUMBER('Tab 1ª Fase'!C24),1)+IF(ISNUMBER('Tab 1ª Fase'!C38),1)+IF(ISNUMBER('Tab 1ª Fase'!C50),1)+IF(ISNUMBER('Tab 1ª Fase'!E56),1)+IF(ISNUMBER('Tab 1ª Fase'!C76),1)+IF(ISNUMBER('Tab 1ª Fase'!C84),1)+IF(ISNUMBER('Tab 1ª Fase'!C102),1)+IF(ISNUMBER('Tab 1ª Fase'!C106),1)+IF(ISNUMBER('Tab 1ª Fase'!C128),1)+IF(ISNUMBER('Tab 1ª Fase'!C140),1)+IF(ISNUMBER('Tab 1ª Fase'!C156),1))</f>
        <v>12</v>
      </c>
      <c r="D5" s="33">
        <f t="shared" si="1"/>
        <v>9</v>
      </c>
      <c r="E5" s="33">
        <f>SUM(IF('Tab 1ª Fase'!C12&gt;'Tab 1ª Fase'!E12,1,0)+IF('Tab 1ª Fase'!C24&gt;'Tab 1ª Fase'!E24,1,0)+IF('Tab 1ª Fase'!C38&gt;'Tab 1ª Fase'!E38,1,0)+IF('Tab 1ª Fase'!C50&gt;'Tab 1ª Fase'!E50,1,0)+IF('Tab 1ª Fase'!E56&gt;'Tab 1ª Fase'!C56,1,0)+IF('Tab 1ª Fase'!C76&gt;'Tab 1ª Fase'!E76,1,0)+IF('Tab 1ª Fase'!C84&gt;'Tab 1ª Fase'!E84,1,0)+IF('Tab 1ª Fase'!C102&gt;'Tab 1ª Fase'!E102,1,0)+IF('Tab 1ª Fase'!C106&gt;'Tab 1ª Fase'!E106,1,0)+IF('Tab 1ª Fase'!C128&gt;'Tab 1ª Fase'!E128,1,0)+IF('Tab 1ª Fase'!C140&gt;'Tab 1ª Fase'!E140,1,0)+IF('Tab 1ª Fase'!C156&gt;'Tab 1ª Fase'!E156,1,0))</f>
        <v>1</v>
      </c>
      <c r="F5" s="33">
        <f>SUM(IF(ISNUMBER('Tab 1ª Fase'!C12),IF('Tab 1ª Fase'!C12='Tab 1ª Fase'!E12,1,0))+IF(ISNUMBER('Tab 1ª Fase'!C24),IF('Tab 1ª Fase'!C24='Tab 1ª Fase'!E24,1,0))+IF(ISNUMBER('Tab 1ª Fase'!C38),IF('Tab 1ª Fase'!C38='Tab 1ª Fase'!E38,1,0))+IF(ISNUMBER('Tab 1ª Fase'!C50),IF('Tab 1ª Fase'!C50='Tab 1ª Fase'!E50,1,0))+IF(ISNUMBER('Tab 1ª Fase'!E56),IF('Tab 1ª Fase'!E56='Tab 1ª Fase'!C56,1,0))+IF(ISNUMBER('Tab 1ª Fase'!C76),IF('Tab 1ª Fase'!C76='Tab 1ª Fase'!E76,1,0))+IF(ISNUMBER('Tab 1ª Fase'!C84),IF('Tab 1ª Fase'!C84='Tab 1ª Fase'!E84,1,0))+IF(ISNUMBER('Tab 1ª Fase'!C102),IF('Tab 1ª Fase'!C102='Tab 1ª Fase'!E102,1,0))+IF(ISNUMBER('Tab 1ª Fase'!C106),IF('Tab 1ª Fase'!C106='Tab 1ª Fase'!E106,1,0))+IF(ISNUMBER('Tab 1ª Fase'!C128),IF('Tab 1ª Fase'!C128='Tab 1ª Fase'!E128,1,0))+IF(ISNUMBER('Tab 1ª Fase'!C140),IF('Tab 1ª Fase'!C140='Tab 1ª Fase'!E140,1,0))+IF(ISNUMBER('Tab 1ª Fase'!C156),IF('Tab 1ª Fase'!C156='Tab 1ª Fase'!E156,1,0)))</f>
        <v>6</v>
      </c>
      <c r="G5" s="33">
        <f>SUM(IF('Tab 1ª Fase'!C12&lt;'Tab 1ª Fase'!E12,1,0)+IF('Tab 1ª Fase'!C24&lt;'Tab 1ª Fase'!E24,1,0)+IF('Tab 1ª Fase'!C38&lt;'Tab 1ª Fase'!E38,1,0)+IF('Tab 1ª Fase'!C50&lt;'Tab 1ª Fase'!E50,1,0)+IF('Tab 1ª Fase'!E56&lt;'Tab 1ª Fase'!C56,1,0)+IF('Tab 1ª Fase'!C76&lt;'Tab 1ª Fase'!E76,1,0)+IF('Tab 1ª Fase'!C84&lt;'Tab 1ª Fase'!E84,1,0)+IF('Tab 1ª Fase'!C102&lt;'Tab 1ª Fase'!E102,1,0)+IF('Tab 1ª Fase'!C106&lt;'Tab 1ª Fase'!E106,1,0)+IF('Tab 1ª Fase'!C128&lt;'Tab 1ª Fase'!E128,1,0)+IF('Tab 1ª Fase'!C140&lt;'Tab 1ª Fase'!E140,1,0)+IF('Tab 1ª Fase'!C156&lt;'Tab 1ª Fase'!E156,1,0))</f>
        <v>5</v>
      </c>
      <c r="H5" s="33">
        <f>SUM('Tab 1ª Fase'!C12+'Tab 1ª Fase'!C24+'Tab 1ª Fase'!C38+'Tab 1ª Fase'!C50+'Tab 1ª Fase'!E56+'Tab 1ª Fase'!C76+'Tab 1ª Fase'!C84+'Tab 1ª Fase'!C102+'Tab 1ª Fase'!C106+'Tab 1ª Fase'!C128+'Tab 1ª Fase'!C140+'Tab 1ª Fase'!C156)</f>
        <v>11</v>
      </c>
      <c r="I5" s="33">
        <f>SUM('Tab 1ª Fase'!E12+'Tab 1ª Fase'!E24+'Tab 1ª Fase'!E38+'Tab 1ª Fase'!E50+'Tab 1ª Fase'!C56+'Tab 1ª Fase'!E76+'Tab 1ª Fase'!E84+'Tab 1ª Fase'!E102+'Tab 1ª Fase'!E106+'Tab 1ª Fase'!E128+'Tab 1ª Fase'!E140+'Tab 1ª Fase'!E156)</f>
        <v>18</v>
      </c>
      <c r="J5" s="61">
        <f t="shared" si="2"/>
        <v>-7</v>
      </c>
      <c r="K5" s="27">
        <v>13</v>
      </c>
      <c r="L5" s="27">
        <f aca="true" t="shared" si="3" ref="L5:L16">15-K5</f>
        <v>2</v>
      </c>
    </row>
    <row r="6" spans="1:12" s="10" customFormat="1" ht="24.75" customHeight="1">
      <c r="A6" s="32">
        <f t="shared" si="0"/>
        <v>0.5</v>
      </c>
      <c r="B6" s="33" t="str">
        <f>Times!A3</f>
        <v>França</v>
      </c>
      <c r="C6" s="33">
        <f>SUM(IF(ISNUMBER('Tab 1ª Fase'!E8),1)+IF(ISNUMBER('Tab 1ª Fase'!C26),1)+IF(ISNUMBER('Tab 1ª Fase'!C40),1)+IF(ISNUMBER('Tab 1ª Fase'!C52),1)+IF(ISNUMBER('Tab 1ª Fase'!C60),1)+IF(ISNUMBER('Tab 1ª Fase'!E76),1)+IF(ISNUMBER('Tab 1ª Fase'!C82),1)+IF(ISNUMBER('Tab 1ª Fase'!C94),1)+IF(ISNUMBER('Tab 1ª Fase'!C108),1)+IF(ISNUMBER('Tab 1ª Fase'!C124),1)+IF(ISNUMBER('Tab 1ª Fase'!C130),1)+IF(ISNUMBER('Tab 1ª Fase'!C162),1))</f>
        <v>12</v>
      </c>
      <c r="D6" s="33">
        <f t="shared" si="1"/>
        <v>18</v>
      </c>
      <c r="E6" s="33">
        <f>SUM(IF('Tab 1ª Fase'!E8&gt;'Tab 1ª Fase'!C8,1,0)+IF('Tab 1ª Fase'!C26&gt;'Tab 1ª Fase'!E26,1,0)+IF('Tab 1ª Fase'!C40&gt;'Tab 1ª Fase'!E40,1,0)+IF('Tab 1ª Fase'!C52&gt;'Tab 1ª Fase'!E52,1,0)+IF('Tab 1ª Fase'!C60&gt;'Tab 1ª Fase'!E60,1,0)+IF('Tab 1ª Fase'!E76&gt;'Tab 1ª Fase'!C76,1,0)+IF('Tab 1ª Fase'!C82&gt;'Tab 1ª Fase'!E82,1,0)+IF('Tab 1ª Fase'!C94&gt;'Tab 1ª Fase'!E94,1,0)+IF('Tab 1ª Fase'!C108&gt;'Tab 1ª Fase'!E108,1,0)+IF('Tab 1ª Fase'!C124&gt;'Tab 1ª Fase'!E124,1,0)+IF('Tab 1ª Fase'!C130&gt;'Tab 1ª Fase'!E130,1,0)+IF('Tab 1ª Fase'!C162&gt;'Tab 1ª Fase'!E162,1,0))</f>
        <v>4</v>
      </c>
      <c r="F6" s="33">
        <f>SUM(IF(ISNUMBER('Tab 1ª Fase'!E8),IF('Tab 1ª Fase'!E8='Tab 1ª Fase'!C8,1,0))+IF(ISNUMBER('Tab 1ª Fase'!C26),IF('Tab 1ª Fase'!C26='Tab 1ª Fase'!E26,1,0))+IF(ISNUMBER('Tab 1ª Fase'!C40),IF('Tab 1ª Fase'!C40='Tab 1ª Fase'!E40,1,0))+IF(ISNUMBER('Tab 1ª Fase'!C52),IF('Tab 1ª Fase'!C52='Tab 1ª Fase'!E52,1,0))+IF(ISNUMBER('Tab 1ª Fase'!C60),IF('Tab 1ª Fase'!C60='Tab 1ª Fase'!E60,1,0))+IF(ISNUMBER('Tab 1ª Fase'!E76),IF('Tab 1ª Fase'!E76='Tab 1ª Fase'!C76,1,0))+IF(ISNUMBER('Tab 1ª Fase'!C82),IF('Tab 1ª Fase'!C82='Tab 1ª Fase'!E82,1,0))+IF(ISNUMBER('Tab 1ª Fase'!C94),IF('Tab 1ª Fase'!C94='Tab 1ª Fase'!E94,1,0))+IF(ISNUMBER('Tab 1ª Fase'!C108),IF('Tab 1ª Fase'!C108='Tab 1ª Fase'!E108,1,0))+IF(ISNUMBER('Tab 1ª Fase'!C124),IF('Tab 1ª Fase'!C124='Tab 1ª Fase'!E124,1,0))+IF(ISNUMBER('Tab 1ª Fase'!C130),IF('Tab 1ª Fase'!C130='Tab 1ª Fase'!E130,1,0))+IF(ISNUMBER('Tab 1ª Fase'!C162),IF('Tab 1ª Fase'!C162='Tab 1ª Fase'!E162,1,0)))</f>
        <v>6</v>
      </c>
      <c r="G6" s="33">
        <f>SUM(IF('Tab 1ª Fase'!E8&lt;'Tab 1ª Fase'!C8,1,0)+IF('Tab 1ª Fase'!C26&lt;'Tab 1ª Fase'!E26,1,0)+IF('Tab 1ª Fase'!C40&lt;'Tab 1ª Fase'!E40,1,0)+IF('Tab 1ª Fase'!C52&lt;'Tab 1ª Fase'!E52,1,0)+IF('Tab 1ª Fase'!C60&lt;'Tab 1ª Fase'!E60,1,0)+IF('Tab 1ª Fase'!E76&lt;'Tab 1ª Fase'!C76,1,0)+IF('Tab 1ª Fase'!C82&lt;'Tab 1ª Fase'!E82,1,0)+IF('Tab 1ª Fase'!C94&lt;'Tab 1ª Fase'!E94,1,0)+IF('Tab 1ª Fase'!C108&lt;'Tab 1ª Fase'!E108,1,0)+IF('Tab 1ª Fase'!C124&lt;'Tab 1ª Fase'!E124,1,0)+IF('Tab 1ª Fase'!C130&lt;'Tab 1ª Fase'!E130,1,0)+IF('Tab 1ª Fase'!C162&lt;'Tab 1ª Fase'!E162,1,0))</f>
        <v>2</v>
      </c>
      <c r="H6" s="33">
        <f>SUM('Tab 1ª Fase'!E8+'Tab 1ª Fase'!C26+'Tab 1ª Fase'!C40+'Tab 1ª Fase'!C52+'Tab 1ª Fase'!C60+'Tab 1ª Fase'!E76+'Tab 1ª Fase'!C82+'Tab 1ª Fase'!C94+'Tab 1ª Fase'!C108+'Tab 1ª Fase'!C124+'Tab 1ª Fase'!C130+'Tab 1ª Fase'!C162)</f>
        <v>19</v>
      </c>
      <c r="I6" s="33">
        <f>SUM('Tab 1ª Fase'!C8+'Tab 1ª Fase'!E26+'Tab 1ª Fase'!E40+'Tab 1ª Fase'!E52+'Tab 1ª Fase'!E60+'Tab 1ª Fase'!C76+'Tab 1ª Fase'!E82+'Tab 1ª Fase'!E94+'Tab 1ª Fase'!E108+'Tab 1ª Fase'!E124+'Tab 1ª Fase'!E130+'Tab 1ª Fase'!E162)</f>
        <v>15</v>
      </c>
      <c r="J6" s="61">
        <f t="shared" si="2"/>
        <v>4</v>
      </c>
      <c r="K6" s="27">
        <v>5</v>
      </c>
      <c r="L6" s="27">
        <f t="shared" si="3"/>
        <v>10</v>
      </c>
    </row>
    <row r="7" spans="1:12" s="10" customFormat="1" ht="24.75" customHeight="1">
      <c r="A7" s="32">
        <f t="shared" si="0"/>
        <v>0.4722222222222222</v>
      </c>
      <c r="B7" s="33" t="str">
        <f>Times!A4</f>
        <v>Holanda</v>
      </c>
      <c r="C7" s="33">
        <f>SUM(IF(ISNUMBER('Tab 1ª Fase'!C10),1)+IF(ISNUMBER('Tab 1ª Fase'!E26),1)+IF(ISNUMBER('Tab 1ª Fase'!C42),1)+IF(ISNUMBER('Tab 1ª Fase'!C46),1)+IF(ISNUMBER('Tab 1ª Fase'!C58),1)+IF(ISNUMBER('Tab 1ª Fase'!C70),1)+IF(ISNUMBER('Tab 1ª Fase'!C86),1)+IF(ISNUMBER('Tab 1ª Fase'!C98),1)+IF(ISNUMBER('Tab 1ª Fase'!C116),1)+IF(ISNUMBER('Tab 1ª Fase'!E128),1)+IF(ISNUMBER('Tab 1ª Fase'!C144),1)+IF(ISNUMBER('Tab 1ª Fase'!E158),1))</f>
        <v>12</v>
      </c>
      <c r="D7" s="33">
        <f t="shared" si="1"/>
        <v>17</v>
      </c>
      <c r="E7" s="33">
        <f>SUM(IF('Tab 1ª Fase'!C10&gt;'Tab 1ª Fase'!E10,1,0)+IF('Tab 1ª Fase'!E26&gt;'Tab 1ª Fase'!C26,1,0)+IF('Tab 1ª Fase'!C42&gt;'Tab 1ª Fase'!E42,1,0)+IF('Tab 1ª Fase'!C46&gt;'Tab 1ª Fase'!E46,1,0)+IF('Tab 1ª Fase'!C58&gt;'Tab 1ª Fase'!E58,1,0)+IF('Tab 1ª Fase'!C70&gt;'Tab 1ª Fase'!E70,1,0)+IF('Tab 1ª Fase'!C86&gt;'Tab 1ª Fase'!E86,1,0)+IF('Tab 1ª Fase'!C98&gt;'Tab 1ª Fase'!E98,1,0)+IF('Tab 1ª Fase'!C116&gt;'Tab 1ª Fase'!E116,1,0)+IF('Tab 1ª Fase'!E128&gt;'Tab 1ª Fase'!C128,1,0)+IF('Tab 1ª Fase'!C144&gt;'Tab 1ª Fase'!E144,1,0)+IF('Tab 1ª Fase'!E158&gt;'Tab 1ª Fase'!C158,1,0))</f>
        <v>5</v>
      </c>
      <c r="F7" s="33">
        <f>SUM(IF(ISNUMBER('Tab 1ª Fase'!C10),IF('Tab 1ª Fase'!C10='Tab 1ª Fase'!E10,1,0))+IF(ISNUMBER('Tab 1ª Fase'!E26),IF('Tab 1ª Fase'!E26='Tab 1ª Fase'!C26,1,0))+IF(ISNUMBER('Tab 1ª Fase'!C42),IF('Tab 1ª Fase'!C42='Tab 1ª Fase'!E42,1,0))+IF(ISNUMBER('Tab 1ª Fase'!C46),IF('Tab 1ª Fase'!C46='Tab 1ª Fase'!E46,1,0))+IF(ISNUMBER('Tab 1ª Fase'!C58),IF('Tab 1ª Fase'!C58='Tab 1ª Fase'!E58,1,0))+IF(ISNUMBER('Tab 1ª Fase'!C70),IF('Tab 1ª Fase'!C70='Tab 1ª Fase'!E70,1,0))+IF(ISNUMBER('Tab 1ª Fase'!C86),IF('Tab 1ª Fase'!C86='Tab 1ª Fase'!E86,1,0))+IF(ISNUMBER('Tab 1ª Fase'!C98),IF('Tab 1ª Fase'!C98='Tab 1ª Fase'!E98,1,0))+IF(ISNUMBER('Tab 1ª Fase'!C116),IF('Tab 1ª Fase'!C116='Tab 1ª Fase'!E116,1,0))+IF(ISNUMBER('Tab 1ª Fase'!E128),IF('Tab 1ª Fase'!E128='Tab 1ª Fase'!C128,1,0))+IF(ISNUMBER('Tab 1ª Fase'!C144),IF('Tab 1ª Fase'!C144='Tab 1ª Fase'!E144,1,0))+IF(ISNUMBER('Tab 1ª Fase'!E158),IF('Tab 1ª Fase'!E158='Tab 1ª Fase'!C158,1,0)))</f>
        <v>2</v>
      </c>
      <c r="G7" s="33">
        <f>SUM(IF('Tab 1ª Fase'!C10&lt;'Tab 1ª Fase'!E10,1,0)+IF('Tab 1ª Fase'!E26&lt;'Tab 1ª Fase'!C26,1,0)+IF('Tab 1ª Fase'!C42&lt;'Tab 1ª Fase'!E42,1,0)+IF('Tab 1ª Fase'!C46&lt;'Tab 1ª Fase'!E46,1,0)+IF('Tab 1ª Fase'!C58&lt;'Tab 1ª Fase'!E58,1,0)+IF('Tab 1ª Fase'!C70&lt;'Tab 1ª Fase'!E70,1,0)+IF('Tab 1ª Fase'!C86&lt;'Tab 1ª Fase'!E86,1,0)+IF('Tab 1ª Fase'!C98&lt;'Tab 1ª Fase'!E98,1,0)+IF('Tab 1ª Fase'!C116&lt;'Tab 1ª Fase'!E116,1,0)+IF('Tab 1ª Fase'!E128&lt;'Tab 1ª Fase'!C128,1,0)+IF('Tab 1ª Fase'!C144&lt;'Tab 1ª Fase'!E144,1,0)+IF('Tab 1ª Fase'!E158&lt;'Tab 1ª Fase'!C158,1,0))</f>
        <v>5</v>
      </c>
      <c r="H7" s="33">
        <f>SUM('Tab 1ª Fase'!C10+'Tab 1ª Fase'!E26+'Tab 1ª Fase'!C42+'Tab 1ª Fase'!C46+'Tab 1ª Fase'!C58+'Tab 1ª Fase'!C70+'Tab 1ª Fase'!C86+'Tab 1ª Fase'!C98+'Tab 1ª Fase'!C116+'Tab 1ª Fase'!E128+'Tab 1ª Fase'!C144+'Tab 1ª Fase'!E158)</f>
        <v>20</v>
      </c>
      <c r="I7" s="33">
        <f>SUM('Tab 1ª Fase'!E10+'Tab 1ª Fase'!C26+'Tab 1ª Fase'!E42+'Tab 1ª Fase'!E46+'Tab 1ª Fase'!E58+'Tab 1ª Fase'!E70+'Tab 1ª Fase'!E86+'Tab 1ª Fase'!E98+'Tab 1ª Fase'!E116+'Tab 1ª Fase'!C128+'Tab 1ª Fase'!E144+'Tab 1ª Fase'!C158)</f>
        <v>22</v>
      </c>
      <c r="J7" s="61">
        <f t="shared" si="2"/>
        <v>-2</v>
      </c>
      <c r="K7" s="27">
        <v>6</v>
      </c>
      <c r="L7" s="27">
        <f t="shared" si="3"/>
        <v>9</v>
      </c>
    </row>
    <row r="8" spans="1:12" s="10" customFormat="1" ht="24.75" customHeight="1">
      <c r="A8" s="32">
        <f t="shared" si="0"/>
        <v>0.6388888888888888</v>
      </c>
      <c r="B8" s="33" t="str">
        <f>Times!A5</f>
        <v>Croácia</v>
      </c>
      <c r="C8" s="33">
        <f>SUM(IF(ISNUMBER('Tab 1ª Fase'!E10),1)+IF(ISNUMBER('Tab 1ª Fase'!C28),1)+IF(ISNUMBER('Tab 1ª Fase'!C34),1)+IF(ISNUMBER('Tab 1ª Fase'!C44),1)+IF(ISNUMBER('Tab 1ª Fase'!C72),1)+IF(ISNUMBER('Tab 1ª Fase'!E82),1)+IF(ISNUMBER('Tab 1ª Fase'!C96),1)+IF(ISNUMBER('Tab 1ª Fase'!E106),1)+IF(ISNUMBER('Tab 1ª Fase'!C126),1)+IF(ISNUMBER('Tab 1ª Fase'!E138),1)+IF(ISNUMBER('Tab 1ª Fase'!C150),1)+IF(ISNUMBER('Tab 1ª Fase'!C154),1))</f>
        <v>12</v>
      </c>
      <c r="D8" s="33">
        <f t="shared" si="1"/>
        <v>23</v>
      </c>
      <c r="E8" s="33">
        <f>SUM(IF('Tab 1ª Fase'!E10&gt;'Tab 1ª Fase'!C10,1,0)+IF('Tab 1ª Fase'!C28&gt;'Tab 1ª Fase'!E28,1,0)+IF('Tab 1ª Fase'!C34&gt;'Tab 1ª Fase'!E34,1,0)+IF('Tab 1ª Fase'!C44&gt;'Tab 1ª Fase'!E44,1,0)+IF('Tab 1ª Fase'!C72&gt;'Tab 1ª Fase'!E72,1,0)+IF('Tab 1ª Fase'!E82&gt;'Tab 1ª Fase'!C82,1,0)+IF('Tab 1ª Fase'!C96&gt;'Tab 1ª Fase'!E96,1,0)+IF('Tab 1ª Fase'!E106&gt;'Tab 1ª Fase'!C106,1,0)+IF('Tab 1ª Fase'!C126&gt;'Tab 1ª Fase'!E126,1,0)+IF('Tab 1ª Fase'!E138&gt;'Tab 1ª Fase'!C138,1,0)+IF('Tab 1ª Fase'!C150&gt;'Tab 1ª Fase'!E150,1,0)+IF('Tab 1ª Fase'!C154&gt;'Tab 1ª Fase'!E154,1,0))</f>
        <v>6</v>
      </c>
      <c r="F8" s="33">
        <f>SUM(IF(ISNUMBER('Tab 1ª Fase'!E10),IF('Tab 1ª Fase'!E10='Tab 1ª Fase'!C10,1,0))+IF(ISNUMBER('Tab 1ª Fase'!C28),IF('Tab 1ª Fase'!C28='Tab 1ª Fase'!E28,1,0))+IF(ISNUMBER('Tab 1ª Fase'!C34),IF('Tab 1ª Fase'!C34='Tab 1ª Fase'!E34,1,0))+IF(ISNUMBER('Tab 1ª Fase'!C44),IF('Tab 1ª Fase'!C44='Tab 1ª Fase'!E44,1,0))+IF(ISNUMBER('Tab 1ª Fase'!C72),IF('Tab 1ª Fase'!C72='Tab 1ª Fase'!E72,1,0))+IF(ISNUMBER('Tab 1ª Fase'!E82),IF('Tab 1ª Fase'!E82='Tab 1ª Fase'!C82,1,0))+IF(ISNUMBER('Tab 1ª Fase'!C96),IF('Tab 1ª Fase'!C96='Tab 1ª Fase'!E96,1,0))+IF(ISNUMBER('Tab 1ª Fase'!E106),IF('Tab 1ª Fase'!E106='Tab 1ª Fase'!C106,1,0))+IF(ISNUMBER('Tab 1ª Fase'!C126),IF('Tab 1ª Fase'!C126='Tab 1ª Fase'!E126,1,0))+IF(ISNUMBER('Tab 1ª Fase'!E138),IF('Tab 1ª Fase'!E138='Tab 1ª Fase'!C138,1,0))+IF(ISNUMBER('Tab 1ª Fase'!C150),IF('Tab 1ª Fase'!C150='Tab 1ª Fase'!E150,1,0))+IF(ISNUMBER('Tab 1ª Fase'!C154),IF('Tab 1ª Fase'!C154='Tab 1ª Fase'!E154,1,0)))</f>
        <v>5</v>
      </c>
      <c r="G8" s="33">
        <f>SUM(IF('Tab 1ª Fase'!E10&lt;'Tab 1ª Fase'!C10,1,0)+IF('Tab 1ª Fase'!C28&lt;'Tab 1ª Fase'!E28,1,0)+IF('Tab 1ª Fase'!C34&lt;'Tab 1ª Fase'!E34,1,0)+IF('Tab 1ª Fase'!C44&lt;'Tab 1ª Fase'!E44,1,0)+IF('Tab 1ª Fase'!C72&lt;'Tab 1ª Fase'!E72,1,0)+IF('Tab 1ª Fase'!E82&lt;'Tab 1ª Fase'!C82,1,0)+IF('Tab 1ª Fase'!C96&lt;'Tab 1ª Fase'!E96,1,0)+IF('Tab 1ª Fase'!E106&lt;'Tab 1ª Fase'!C106,1,0)+IF('Tab 1ª Fase'!C126&lt;'Tab 1ª Fase'!E126,1,0)+IF('Tab 1ª Fase'!E138&lt;'Tab 1ª Fase'!C138,1,0)+IF('Tab 1ª Fase'!C150&lt;'Tab 1ª Fase'!E150,1,0)+IF('Tab 1ª Fase'!C154&lt;'Tab 1ª Fase'!E154,1,0))</f>
        <v>1</v>
      </c>
      <c r="H8" s="33">
        <f>SUM('Tab 1ª Fase'!E10+'Tab 1ª Fase'!C28+'Tab 1ª Fase'!C34+'Tab 1ª Fase'!C44+'Tab 1ª Fase'!C72+'Tab 1ª Fase'!E82+'Tab 1ª Fase'!C96+'Tab 1ª Fase'!E106+'Tab 1ª Fase'!C126+'Tab 1ª Fase'!E138+'Tab 1ª Fase'!C150+'Tab 1ª Fase'!C154)</f>
        <v>22</v>
      </c>
      <c r="I8" s="33">
        <f>SUM('Tab 1ª Fase'!C10+'Tab 1ª Fase'!E28+'Tab 1ª Fase'!E34+'Tab 1ª Fase'!E44+'Tab 1ª Fase'!E72+'Tab 1ª Fase'!C82+'Tab 1ª Fase'!E96+'Tab 1ª Fase'!C106+'Tab 1ª Fase'!E126+'Tab 1ª Fase'!C138+'Tab 1ª Fase'!E150+'Tab 1ª Fase'!E154)</f>
        <v>14</v>
      </c>
      <c r="J8" s="61">
        <f t="shared" si="2"/>
        <v>8</v>
      </c>
      <c r="K8" s="27">
        <v>1</v>
      </c>
      <c r="L8" s="27">
        <f t="shared" si="3"/>
        <v>14</v>
      </c>
    </row>
    <row r="9" spans="1:12" s="10" customFormat="1" ht="24.75" customHeight="1">
      <c r="A9" s="32">
        <f t="shared" si="0"/>
        <v>0.5</v>
      </c>
      <c r="B9" s="33" t="str">
        <f>Times!A6</f>
        <v>Portugal</v>
      </c>
      <c r="C9" s="33">
        <f>SUM(IF(ISNUMBER('Tab 1ª Fase'!C14),1)+IF(ISNUMBER('Tab 1ª Fase'!C30),1)+IF(ISNUMBER('Tab 1ª Fase'!E38),1)+IF(ISNUMBER('Tab 1ª Fase'!C54),1)+IF(ISNUMBER('Tab 1ª Fase'!C64),1)+IF(ISNUMBER('Tab 1ª Fase'!E72),1)+IF(ISNUMBER('Tab 1ª Fase'!C90),1)+IF(ISNUMBER('Tab 1ª Fase'!E98),1)+IF(ISNUMBER('Tab 1ª Fase'!C112),1)+IF(ISNUMBER('Tab 1ª Fase'!C118),1)+IF(ISNUMBER('Tab 1ª Fase'!E148),1)+IF(ISNUMBER('Tab 1ª Fase'!E162),1))</f>
        <v>12</v>
      </c>
      <c r="D9" s="33">
        <f t="shared" si="1"/>
        <v>18</v>
      </c>
      <c r="E9" s="33">
        <f>SUM(IF('Tab 1ª Fase'!C14&gt;'Tab 1ª Fase'!E14,1,0)+IF('Tab 1ª Fase'!C30&gt;'Tab 1ª Fase'!E30,1,0)+IF('Tab 1ª Fase'!E38&gt;'Tab 1ª Fase'!C38,1,0)+IF('Tab 1ª Fase'!C54&gt;'Tab 1ª Fase'!E54,1,0)+IF('Tab 1ª Fase'!C64&gt;'Tab 1ª Fase'!E64,1,0)+IF('Tab 1ª Fase'!E72&gt;'Tab 1ª Fase'!C72,1,0)+IF('Tab 1ª Fase'!C90&gt;'Tab 1ª Fase'!E90,1,0)+IF('Tab 1ª Fase'!E98&gt;'Tab 1ª Fase'!C98,1,0)+IF('Tab 1ª Fase'!C112&gt;'Tab 1ª Fase'!E112,1,0)+IF('Tab 1ª Fase'!C118&gt;'Tab 1ª Fase'!E118,1,0)+IF('Tab 1ª Fase'!E148&gt;'Tab 1ª Fase'!C148,1,0)+IF('Tab 1ª Fase'!E162&gt;'Tab 1ª Fase'!C162,1,0))</f>
        <v>5</v>
      </c>
      <c r="F9" s="33">
        <f>SUM(IF(ISNUMBER('Tab 1ª Fase'!C14),IF('Tab 1ª Fase'!C14='Tab 1ª Fase'!E14,1,0))+IF(ISNUMBER('Tab 1ª Fase'!C30),IF('Tab 1ª Fase'!C30='Tab 1ª Fase'!E30,1,0))+IF(ISNUMBER('Tab 1ª Fase'!E38),IF('Tab 1ª Fase'!E38='Tab 1ª Fase'!C38,1,0))+IF(ISNUMBER('Tab 1ª Fase'!C54),IF('Tab 1ª Fase'!C54='Tab 1ª Fase'!E54,1,0))+IF(ISNUMBER('Tab 1ª Fase'!C64),IF('Tab 1ª Fase'!C64='Tab 1ª Fase'!E64,1,0))+IF(ISNUMBER('Tab 1ª Fase'!E72),IF('Tab 1ª Fase'!E72='Tab 1ª Fase'!C72,1,0))+IF(ISNUMBER('Tab 1ª Fase'!C90),IF('Tab 1ª Fase'!C90='Tab 1ª Fase'!E90,1,0))+IF(ISNUMBER('Tab 1ª Fase'!E98),IF('Tab 1ª Fase'!E98='Tab 1ª Fase'!C98,1,0))+IF(ISNUMBER('Tab 1ª Fase'!C112),IF('Tab 1ª Fase'!C112='Tab 1ª Fase'!E112,1,0))+IF(ISNUMBER('Tab 1ª Fase'!C118),IF('Tab 1ª Fase'!C118='Tab 1ª Fase'!E118,1,0))+IF(ISNUMBER('Tab 1ª Fase'!E148),IF('Tab 1ª Fase'!E148='Tab 1ª Fase'!C148,1,0))+IF(ISNUMBER('Tab 1ª Fase'!E162),IF('Tab 1ª Fase'!E162='Tab 1ª Fase'!C162,1,0)))</f>
        <v>3</v>
      </c>
      <c r="G9" s="33">
        <f>SUM(IF('Tab 1ª Fase'!C14&lt;'Tab 1ª Fase'!E14,1,0)+IF('Tab 1ª Fase'!C30&lt;'Tab 1ª Fase'!E30,1,0)+IF('Tab 1ª Fase'!E38&lt;'Tab 1ª Fase'!C38,1,0)+IF('Tab 1ª Fase'!C54&lt;'Tab 1ª Fase'!E54,1,0)+IF('Tab 1ª Fase'!C64&lt;'Tab 1ª Fase'!E64,1,0)+IF('Tab 1ª Fase'!E72&lt;'Tab 1ª Fase'!C72,1,0)+IF('Tab 1ª Fase'!C90&lt;'Tab 1ª Fase'!E90,1,0)+IF('Tab 1ª Fase'!E98&lt;'Tab 1ª Fase'!C98,1,0)+IF('Tab 1ª Fase'!C112&lt;'Tab 1ª Fase'!E112,1,0)+IF('Tab 1ª Fase'!C118&lt;'Tab 1ª Fase'!E118,1,0)+IF('Tab 1ª Fase'!E148&lt;'Tab 1ª Fase'!C148,1,0)+IF('Tab 1ª Fase'!E162&lt;'Tab 1ª Fase'!C162,1,0))</f>
        <v>4</v>
      </c>
      <c r="H9" s="33">
        <f>SUM('Tab 1ª Fase'!C14+'Tab 1ª Fase'!C30+'Tab 1ª Fase'!E38+'Tab 1ª Fase'!C54+'Tab 1ª Fase'!C64+'Tab 1ª Fase'!E72+'Tab 1ª Fase'!C90+'Tab 1ª Fase'!E98+'Tab 1ª Fase'!C112+'Tab 1ª Fase'!C118+'Tab 1ª Fase'!E148+'Tab 1ª Fase'!E162)</f>
        <v>22</v>
      </c>
      <c r="I9" s="33">
        <f>SUM('Tab 1ª Fase'!E14+'Tab 1ª Fase'!E30+'Tab 1ª Fase'!C38+'Tab 1ª Fase'!E54+'Tab 1ª Fase'!E64+'Tab 1ª Fase'!C72+'Tab 1ª Fase'!E90+'Tab 1ª Fase'!C98+'Tab 1ª Fase'!E112+'Tab 1ª Fase'!E118+'Tab 1ª Fase'!C148+'Tab 1ª Fase'!C162)</f>
        <v>20</v>
      </c>
      <c r="J9" s="61">
        <f t="shared" si="2"/>
        <v>2</v>
      </c>
      <c r="K9" s="27">
        <v>4</v>
      </c>
      <c r="L9" s="27">
        <f t="shared" si="3"/>
        <v>11</v>
      </c>
    </row>
    <row r="10" spans="1:12" s="10" customFormat="1" ht="24.75" customHeight="1">
      <c r="A10" s="32">
        <f t="shared" si="0"/>
        <v>0.5833333333333334</v>
      </c>
      <c r="B10" s="33" t="str">
        <f>Times!A7</f>
        <v>Hungria</v>
      </c>
      <c r="C10" s="33">
        <f>SUM(IF(ISNUMBER('Tab 1ª Fase'!E14),1)+IF(ISNUMBER('Tab 1ª Fase'!C32),1)+IF(ISNUMBER('Tab 1ª Fase'!E44),1)+IF(ISNUMBER('Tab 1ª Fase'!E58),1)+IF(ISNUMBER('Tab 1ª Fase'!E68),1)+IF(ISNUMBER('Tab 1ª Fase'!C88),1)+IF(ISNUMBER('Tab 1ª Fase'!E102),1)+IF(ISNUMBER('Tab 1ª Fase'!E108),1)+IF(ISNUMBER('Tab 1ª Fase'!C120),1)+IF(ISNUMBER('Tab 1ª Fase'!C132),1)+IF(ISNUMBER('Tab 1ª Fase'!C142),1)+IF(ISNUMBER('Tab 1ª Fase'!C152),1))</f>
        <v>12</v>
      </c>
      <c r="D10" s="33">
        <f t="shared" si="1"/>
        <v>21</v>
      </c>
      <c r="E10" s="33">
        <f>SUM(IF('Tab 1ª Fase'!E14&gt;'Tab 1ª Fase'!C14,1,0)+IF('Tab 1ª Fase'!C32&gt;'Tab 1ª Fase'!E32,1,0)+IF('Tab 1ª Fase'!E44&gt;'Tab 1ª Fase'!C44,1,0)+IF('Tab 1ª Fase'!E58&gt;'Tab 1ª Fase'!C58,1,0)+IF('Tab 1ª Fase'!E68&gt;'Tab 1ª Fase'!C68,1,0)+IF('Tab 1ª Fase'!C88&gt;'Tab 1ª Fase'!E88,1,0)+IF('Tab 1ª Fase'!E102&gt;'Tab 1ª Fase'!C102,1,0)+IF('Tab 1ª Fase'!E108&gt;'Tab 1ª Fase'!C108,1,0)+IF('Tab 1ª Fase'!C120&gt;'Tab 1ª Fase'!E120,1,0)+IF('Tab 1ª Fase'!C132&gt;'Tab 1ª Fase'!E132,1,0)+IF('Tab 1ª Fase'!C142&gt;'Tab 1ª Fase'!E142,1,0)+IF('Tab 1ª Fase'!C152&gt;'Tab 1ª Fase'!E152,1,0))</f>
        <v>6</v>
      </c>
      <c r="F10" s="33">
        <f>SUM(IF(ISNUMBER('Tab 1ª Fase'!E14),IF('Tab 1ª Fase'!E14='Tab 1ª Fase'!C14,1,0))+IF(ISNUMBER('Tab 1ª Fase'!C32),IF('Tab 1ª Fase'!C32='Tab 1ª Fase'!E32,1,0))+IF(ISNUMBER('Tab 1ª Fase'!E44),IF('Tab 1ª Fase'!E44='Tab 1ª Fase'!C44,1,0))+IF(ISNUMBER('Tab 1ª Fase'!E58),IF('Tab 1ª Fase'!E58='Tab 1ª Fase'!C58,1,0))+IF(ISNUMBER('Tab 1ª Fase'!E68),IF('Tab 1ª Fase'!E68='Tab 1ª Fase'!C68,1,0))+IF(ISNUMBER('Tab 1ª Fase'!C88),IF('Tab 1ª Fase'!C88='Tab 1ª Fase'!E88,1,0))+IF(ISNUMBER('Tab 1ª Fase'!E102),IF('Tab 1ª Fase'!E102='Tab 1ª Fase'!C102,1,0))+IF(ISNUMBER('Tab 1ª Fase'!E108),IF('Tab 1ª Fase'!E108='Tab 1ª Fase'!C108,1,0))+IF(ISNUMBER('Tab 1ª Fase'!C120),IF('Tab 1ª Fase'!C120='Tab 1ª Fase'!E120,1,0))+IF(ISNUMBER('Tab 1ª Fase'!C132),IF('Tab 1ª Fase'!C132='Tab 1ª Fase'!E132,1,0))+IF(ISNUMBER('Tab 1ª Fase'!C142),IF('Tab 1ª Fase'!C142='Tab 1ª Fase'!E142,1,0))+IF(ISNUMBER('Tab 1ª Fase'!C152),IF('Tab 1ª Fase'!C152='Tab 1ª Fase'!E152,1,0)))</f>
        <v>3</v>
      </c>
      <c r="G10" s="33">
        <f>SUM(IF('Tab 1ª Fase'!E14&lt;'Tab 1ª Fase'!C14,1,0)+IF('Tab 1ª Fase'!C32&lt;'Tab 1ª Fase'!E32,1,0)+IF('Tab 1ª Fase'!E44&lt;'Tab 1ª Fase'!C44,1,0)+IF('Tab 1ª Fase'!E58&lt;'Tab 1ª Fase'!C58,1,0)+IF('Tab 1ª Fase'!E68&lt;'Tab 1ª Fase'!C68,1,0)+IF('Tab 1ª Fase'!C88&lt;'Tab 1ª Fase'!E88,1,0)+IF('Tab 1ª Fase'!E102&lt;'Tab 1ª Fase'!C102,1,0)+IF('Tab 1ª Fase'!E108&lt;'Tab 1ª Fase'!C108,1,0)+IF('Tab 1ª Fase'!C120&lt;'Tab 1ª Fase'!E120,1,0)+IF('Tab 1ª Fase'!C132&lt;'Tab 1ª Fase'!E132,1,0)+IF('Tab 1ª Fase'!C142&lt;'Tab 1ª Fase'!E142,1,0)+IF('Tab 1ª Fase'!C152&lt;'Tab 1ª Fase'!E152,1,0))</f>
        <v>3</v>
      </c>
      <c r="H10" s="33">
        <f>SUM('Tab 1ª Fase'!E14+'Tab 1ª Fase'!C32+'Tab 1ª Fase'!E44+'Tab 1ª Fase'!E58+'Tab 1ª Fase'!E68+'Tab 1ª Fase'!C88+'Tab 1ª Fase'!E102+'Tab 1ª Fase'!E108+'Tab 1ª Fase'!C120+'Tab 1ª Fase'!C132+'Tab 1ª Fase'!C142+'Tab 1ª Fase'!C152)</f>
        <v>24</v>
      </c>
      <c r="I10" s="33">
        <f>SUM('Tab 1ª Fase'!C14+'Tab 1ª Fase'!E32+'Tab 1ª Fase'!C44+'Tab 1ª Fase'!C58+'Tab 1ª Fase'!C68+'Tab 1ª Fase'!E88+'Tab 1ª Fase'!C102+'Tab 1ª Fase'!C108+'Tab 1ª Fase'!E120+'Tab 1ª Fase'!E132+'Tab 1ª Fase'!E142+'Tab 1ª Fase'!E152)</f>
        <v>20</v>
      </c>
      <c r="J10" s="61">
        <f t="shared" si="2"/>
        <v>4</v>
      </c>
      <c r="K10" s="27">
        <v>2</v>
      </c>
      <c r="L10" s="27">
        <f t="shared" si="3"/>
        <v>13</v>
      </c>
    </row>
    <row r="11" spans="1:12" s="10" customFormat="1" ht="24.75" customHeight="1">
      <c r="A11" s="32">
        <f t="shared" si="0"/>
        <v>0.3611111111111111</v>
      </c>
      <c r="B11" s="33" t="str">
        <f>Times!A8</f>
        <v>Argentina</v>
      </c>
      <c r="C11" s="33">
        <f>SUM(IF(ISNUMBER('Tab 1ª Fase'!E12),1)+IF(ISNUMBER('Tab 1ª Fase'!E22),1)+IF(ISNUMBER('Tab 1ª Fase'!E40),1)+IF(ISNUMBER('Tab 1ª Fase'!E54),1)+IF(ISNUMBER('Tab 1ª Fase'!C66),1)+IF(ISNUMBER('Tab 1ª Fase'!E70),1)+IF(ISNUMBER('Tab 1ª Fase'!C100),1)+IF(ISNUMBER('Tab 1ª Fase'!C114),1)+IF(ISNUMBER('Tab 1ª Fase'!E120),1)+IF(ISNUMBER('Tab 1ª Fase'!C136),1)+IF(ISNUMBER('Tab 1ª Fase'!E150),1)+IF(ISNUMBER('Tab 1ª Fase'!C160),1))</f>
        <v>12</v>
      </c>
      <c r="D11" s="33">
        <f t="shared" si="1"/>
        <v>13</v>
      </c>
      <c r="E11" s="33">
        <f>SUM(IF('Tab 1ª Fase'!E12&gt;'Tab 1ª Fase'!C12,1,0)+IF('Tab 1ª Fase'!E22&gt;'Tab 1ª Fase'!C22,1,0)+IF('Tab 1ª Fase'!E40&gt;'Tab 1ª Fase'!C40,1,0)+IF('Tab 1ª Fase'!E54&gt;'Tab 1ª Fase'!C54,1,0)+IF('Tab 1ª Fase'!C66&gt;'Tab 1ª Fase'!E66,1,0)+IF('Tab 1ª Fase'!E70&gt;'Tab 1ª Fase'!C70,1,0)+IF('Tab 1ª Fase'!C100&gt;'Tab 1ª Fase'!E100,1,0)+IF('Tab 1ª Fase'!C114&gt;'Tab 1ª Fase'!E114,1,0)+IF('Tab 1ª Fase'!E120&gt;'Tab 1ª Fase'!C120,1,0)+IF('Tab 1ª Fase'!C136&gt;'Tab 1ª Fase'!E136,1,0)+IF('Tab 1ª Fase'!E150&gt;'Tab 1ª Fase'!C150,1,0)+IF('Tab 1ª Fase'!C160&gt;'Tab 1ª Fase'!E160,1,0))</f>
        <v>3</v>
      </c>
      <c r="F11" s="33">
        <f>SUM(IF(ISNUMBER('Tab 1ª Fase'!E12),IF('Tab 1ª Fase'!E12='Tab 1ª Fase'!C12,1,0))+IF(ISNUMBER('Tab 1ª Fase'!E22),IF('Tab 1ª Fase'!E22='Tab 1ª Fase'!C22,1,0))+IF(ISNUMBER('Tab 1ª Fase'!E40),IF('Tab 1ª Fase'!E40='Tab 1ª Fase'!C40,1,0))+IF(ISNUMBER('Tab 1ª Fase'!E54),IF('Tab 1ª Fase'!E54='Tab 1ª Fase'!C54,1,0))+IF(ISNUMBER('Tab 1ª Fase'!C66),IF('Tab 1ª Fase'!C66='Tab 1ª Fase'!E66,1,0))+IF(ISNUMBER('Tab 1ª Fase'!E70),IF('Tab 1ª Fase'!E70='Tab 1ª Fase'!C70,1,0))+IF(ISNUMBER('Tab 1ª Fase'!C100),IF('Tab 1ª Fase'!C100='Tab 1ª Fase'!E100,1,0))+IF(ISNUMBER('Tab 1ª Fase'!C114),IF('Tab 1ª Fase'!C114='Tab 1ª Fase'!E114,1,0))+IF(ISNUMBER('Tab 1ª Fase'!E120),IF('Tab 1ª Fase'!E120='Tab 1ª Fase'!C120,1,0))+IF(ISNUMBER('Tab 1ª Fase'!C136),IF('Tab 1ª Fase'!C136='Tab 1ª Fase'!E136,1,0))+IF(ISNUMBER('Tab 1ª Fase'!E150),IF('Tab 1ª Fase'!E150='Tab 1ª Fase'!C150,1,0))+IF(ISNUMBER('Tab 1ª Fase'!C160),IF('Tab 1ª Fase'!C160='Tab 1ª Fase'!E160,1,0)))</f>
        <v>4</v>
      </c>
      <c r="G11" s="33">
        <f>SUM(IF('Tab 1ª Fase'!E12&lt;'Tab 1ª Fase'!C12,1,0)+IF('Tab 1ª Fase'!E22&lt;'Tab 1ª Fase'!C22,1,0)+IF('Tab 1ª Fase'!E40&lt;'Tab 1ª Fase'!C40,1,0)+IF('Tab 1ª Fase'!E54&lt;'Tab 1ª Fase'!C54,1,0)+IF('Tab 1ª Fase'!C66&lt;'Tab 1ª Fase'!E66,1,0)+IF('Tab 1ª Fase'!E70&lt;'Tab 1ª Fase'!C70,1,0)+IF('Tab 1ª Fase'!C100&lt;'Tab 1ª Fase'!E100,1,0)+IF('Tab 1ª Fase'!C114&lt;'Tab 1ª Fase'!E114,1,0)+IF('Tab 1ª Fase'!E120&lt;'Tab 1ª Fase'!C120,1,0)+IF('Tab 1ª Fase'!C136&lt;'Tab 1ª Fase'!E136,1,0)+IF('Tab 1ª Fase'!E150&lt;'Tab 1ª Fase'!C150,1,0)+IF('Tab 1ª Fase'!C160&lt;'Tab 1ª Fase'!E160,1,0))</f>
        <v>5</v>
      </c>
      <c r="H11" s="33">
        <f>SUM('Tab 1ª Fase'!E12+'Tab 1ª Fase'!E22+'Tab 1ª Fase'!E40+'Tab 1ª Fase'!E54+'Tab 1ª Fase'!C66+'Tab 1ª Fase'!E70+'Tab 1ª Fase'!C100+'Tab 1ª Fase'!C114+'Tab 1ª Fase'!E120+'Tab 1ª Fase'!C136+'Tab 1ª Fase'!E150+'Tab 1ª Fase'!C160)</f>
        <v>11</v>
      </c>
      <c r="I11" s="33">
        <f>SUM('Tab 1ª Fase'!C12+'Tab 1ª Fase'!C22+'Tab 1ª Fase'!C40+'Tab 1ª Fase'!C54+'Tab 1ª Fase'!E66+'Tab 1ª Fase'!C70+'Tab 1ª Fase'!E100+'Tab 1ª Fase'!E114+'Tab 1ª Fase'!C120+'Tab 1ª Fase'!E136+'Tab 1ª Fase'!C150+'Tab 1ª Fase'!E160)</f>
        <v>17</v>
      </c>
      <c r="J11" s="61">
        <f t="shared" si="2"/>
        <v>-6</v>
      </c>
      <c r="K11" s="27">
        <v>11</v>
      </c>
      <c r="L11" s="27">
        <f t="shared" si="3"/>
        <v>4</v>
      </c>
    </row>
    <row r="12" spans="1:12" s="10" customFormat="1" ht="24.75" customHeight="1">
      <c r="A12" s="32">
        <f t="shared" si="0"/>
        <v>0.4444444444444444</v>
      </c>
      <c r="B12" s="33" t="str">
        <f>Times!A9</f>
        <v>Brasil</v>
      </c>
      <c r="C12" s="33">
        <f>SUM(IF(ISNUMBER('Tab 1ª Fase'!C16),1)+IF(ISNUMBER('Tab 1ª Fase'!E30),1)+IF(ISNUMBER('Tab 1ª Fase'!C48),1)+IF(ISNUMBER('Tab 1ª Fase'!C62),1)+IF(ISNUMBER('Tab 1ª Fase'!C74),1)+IF(ISNUMBER('Tab 1ª Fase'!E84),1)+IF(ISNUMBER('Tab 1ª Fase'!E94),1)+IF(ISNUMBER('Tab 1ª Fase'!E104),1)+IF(ISNUMBER('Tab 1ª Fase'!E126),1)+IF(ISNUMBER('Tab 1ª Fase'!E132),1)+IF(ISNUMBER('Tab 1ª Fase'!E144),1)+IF(ISNUMBER('Tab 1ª Fase'!E160),1))</f>
        <v>12</v>
      </c>
      <c r="D12" s="33">
        <f t="shared" si="1"/>
        <v>16</v>
      </c>
      <c r="E12" s="33">
        <f>SUM(IF('Tab 1ª Fase'!C16&gt;'Tab 1ª Fase'!E16,1,0)+IF('Tab 1ª Fase'!E30&gt;'Tab 1ª Fase'!C30,1,0)+IF('Tab 1ª Fase'!C48&gt;'Tab 1ª Fase'!E48,1,0)+IF('Tab 1ª Fase'!C62&gt;'Tab 1ª Fase'!E62,1,0)+IF('Tab 1ª Fase'!C74&gt;'Tab 1ª Fase'!E74,1,0)+IF('Tab 1ª Fase'!E84&gt;'Tab 1ª Fase'!C84,1,0)+IF('Tab 1ª Fase'!E94&gt;'Tab 1ª Fase'!C94,1,0)+IF('Tab 1ª Fase'!E104&gt;'Tab 1ª Fase'!C104,1,0)+IF('Tab 1ª Fase'!E126&gt;'Tab 1ª Fase'!C126,1,0)+IF('Tab 1ª Fase'!E132&gt;'Tab 1ª Fase'!C132,1,0)+IF('Tab 1ª Fase'!E144&gt;'Tab 1ª Fase'!C144,1,0)+IF('Tab 1ª Fase'!E160&gt;'Tab 1ª Fase'!C160,1,0))</f>
        <v>4</v>
      </c>
      <c r="F12" s="33">
        <f>SUM(IF(ISNUMBER('Tab 1ª Fase'!C16),IF('Tab 1ª Fase'!C16='Tab 1ª Fase'!E16,1,0))+IF(ISNUMBER('Tab 1ª Fase'!E30),IF('Tab 1ª Fase'!E30='Tab 1ª Fase'!C30,1,0))+IF(ISNUMBER('Tab 1ª Fase'!C48),IF('Tab 1ª Fase'!C48='Tab 1ª Fase'!E48,1,0))+IF(ISNUMBER('Tab 1ª Fase'!C62),IF('Tab 1ª Fase'!C62='Tab 1ª Fase'!E62,1,0))+IF(ISNUMBER('Tab 1ª Fase'!C74),IF('Tab 1ª Fase'!C74='Tab 1ª Fase'!E74,1,0))+IF(ISNUMBER('Tab 1ª Fase'!E84),IF('Tab 1ª Fase'!E84='Tab 1ª Fase'!C84,1,0))+IF(ISNUMBER('Tab 1ª Fase'!E94),IF('Tab 1ª Fase'!E94='Tab 1ª Fase'!C94,1,0))+IF(ISNUMBER('Tab 1ª Fase'!E104),IF('Tab 1ª Fase'!E104='Tab 1ª Fase'!C104,1,0))+IF(ISNUMBER('Tab 1ª Fase'!E126),IF('Tab 1ª Fase'!E126='Tab 1ª Fase'!C126,1,0))+IF(ISNUMBER('Tab 1ª Fase'!E132),IF('Tab 1ª Fase'!E132='Tab 1ª Fase'!C132,1,0))+IF(ISNUMBER('Tab 1ª Fase'!E144),IF('Tab 1ª Fase'!E144='Tab 1ª Fase'!C144,1,0))+IF(ISNUMBER('Tab 1ª Fase'!E160),IF('Tab 1ª Fase'!E160='Tab 1ª Fase'!C160,1,0)))</f>
        <v>4</v>
      </c>
      <c r="G12" s="33">
        <f>SUM(IF('Tab 1ª Fase'!C16&lt;'Tab 1ª Fase'!E16,1,0)+IF('Tab 1ª Fase'!E30&lt;'Tab 1ª Fase'!C30,1,0)+IF('Tab 1ª Fase'!C48&lt;'Tab 1ª Fase'!E48,1,0)+IF('Tab 1ª Fase'!C62&lt;'Tab 1ª Fase'!E62,1,0)+IF('Tab 1ª Fase'!C74&lt;'Tab 1ª Fase'!E74,1,0)+IF('Tab 1ª Fase'!E84&lt;'Tab 1ª Fase'!C84,1,0)+IF('Tab 1ª Fase'!E94&lt;'Tab 1ª Fase'!C94,1,0)+IF('Tab 1ª Fase'!E104&lt;'Tab 1ª Fase'!C104,1,0)+IF('Tab 1ª Fase'!E126&lt;'Tab 1ª Fase'!C126,1,0)+IF('Tab 1ª Fase'!E132&lt;'Tab 1ª Fase'!C132,1,0)+IF('Tab 1ª Fase'!E144&lt;'Tab 1ª Fase'!C144,1,0)+IF('Tab 1ª Fase'!E160&lt;'Tab 1ª Fase'!C160,1,0))</f>
        <v>4</v>
      </c>
      <c r="H12" s="33">
        <f>SUM('Tab 1ª Fase'!C16+'Tab 1ª Fase'!E30+'Tab 1ª Fase'!C48+'Tab 1ª Fase'!C62+'Tab 1ª Fase'!C74+'Tab 1ª Fase'!E84+'Tab 1ª Fase'!E94+'Tab 1ª Fase'!E104+'Tab 1ª Fase'!E126+'Tab 1ª Fase'!E132+'Tab 1ª Fase'!E144+'Tab 1ª Fase'!E160)</f>
        <v>36</v>
      </c>
      <c r="I12" s="33">
        <f>SUM('Tab 1ª Fase'!E16+'Tab 1ª Fase'!C30+'Tab 1ª Fase'!E48+'Tab 1ª Fase'!E62+'Tab 1ª Fase'!E74+'Tab 1ª Fase'!C84+'Tab 1ª Fase'!C94+'Tab 1ª Fase'!C104+'Tab 1ª Fase'!C126+'Tab 1ª Fase'!C132+'Tab 1ª Fase'!C144+'Tab 1ª Fase'!C160)</f>
        <v>26</v>
      </c>
      <c r="J12" s="61">
        <f t="shared" si="2"/>
        <v>10</v>
      </c>
      <c r="K12" s="27">
        <v>7</v>
      </c>
      <c r="L12" s="27">
        <f t="shared" si="3"/>
        <v>8</v>
      </c>
    </row>
    <row r="13" spans="1:12" s="10" customFormat="1" ht="24.75" customHeight="1">
      <c r="A13" s="32">
        <f t="shared" si="0"/>
        <v>0.3611111111111111</v>
      </c>
      <c r="B13" s="33" t="str">
        <f>Times!A10</f>
        <v>Alemanha</v>
      </c>
      <c r="C13" s="33">
        <f>SUM(IF(ISNUMBER('Tab 1ª Fase'!C20),1)+IF(ISNUMBER('Tab 1ª Fase'!E32),1)+IF(ISNUMBER('Tab 1ª Fase'!E46),1)+IF(ISNUMBER('Tab 1ª Fase'!E62),1)+IF(ISNUMBER('Tab 1ª Fase'!C78),1)+IF(ISNUMBER('Tab 1ª Fase'!E80),1)+IF(ISNUMBER('Tab 1ª Fase'!E96),1)+IF(ISNUMBER('Tab 1ª Fase'!E112),1)+IF(ISNUMBER('Tab 1ª Fase'!E124),1)+IF(ISNUMBER('Tab 1ª Fase'!E136),1)+IF(ISNUMBER('Tab 1ª Fase'!C146),1)+IF(ISNUMBER('Tab 1ª Fase'!E156),1))</f>
        <v>12</v>
      </c>
      <c r="D13" s="33">
        <f t="shared" si="1"/>
        <v>13</v>
      </c>
      <c r="E13" s="33">
        <f>SUM(IF('Tab 1ª Fase'!C20&gt;'Tab 1ª Fase'!E20,1,0)+IF('Tab 1ª Fase'!E32&gt;'Tab 1ª Fase'!C32,1,0)+IF('Tab 1ª Fase'!E46&gt;'Tab 1ª Fase'!C46,1,0)+IF('Tab 1ª Fase'!E62&gt;'Tab 1ª Fase'!C62,1,0)+IF('Tab 1ª Fase'!C78&gt;'Tab 1ª Fase'!E78,1,0)+IF('Tab 1ª Fase'!E80&gt;'Tab 1ª Fase'!C80,1,0)+IF('Tab 1ª Fase'!E96&gt;'Tab 1ª Fase'!C96,1,0)+IF('Tab 1ª Fase'!E112&gt;'Tab 1ª Fase'!C112,1,0)+IF('Tab 1ª Fase'!E124&gt;'Tab 1ª Fase'!C124,1,0)+IF('Tab 1ª Fase'!E136&gt;'Tab 1ª Fase'!C136,1,0)+IF('Tab 1ª Fase'!C146&gt;'Tab 1ª Fase'!E146,1,0)+IF('Tab 1ª Fase'!E156&gt;'Tab 1ª Fase'!C156,1,0))</f>
        <v>3</v>
      </c>
      <c r="F13" s="33">
        <f>SUM(IF(ISNUMBER('Tab 1ª Fase'!C20),IF('Tab 1ª Fase'!C20='Tab 1ª Fase'!E20,1,0))+IF(ISNUMBER('Tab 1ª Fase'!E32),IF('Tab 1ª Fase'!E32='Tab 1ª Fase'!C32,1,0))+IF(ISNUMBER('Tab 1ª Fase'!E46),IF('Tab 1ª Fase'!E46='Tab 1ª Fase'!C46,1,0))+IF(ISNUMBER('Tab 1ª Fase'!E62),IF('Tab 1ª Fase'!E62='Tab 1ª Fase'!C62,1,0))+IF(ISNUMBER('Tab 1ª Fase'!C78),IF('Tab 1ª Fase'!C78='Tab 1ª Fase'!E78,1,0))+IF(ISNUMBER('Tab 1ª Fase'!E80),IF('Tab 1ª Fase'!E80='Tab 1ª Fase'!C80,1,0))+IF(ISNUMBER('Tab 1ª Fase'!E96),IF('Tab 1ª Fase'!E96='Tab 1ª Fase'!C96,1,0))+IF(ISNUMBER('Tab 1ª Fase'!E112),IF('Tab 1ª Fase'!E112='Tab 1ª Fase'!C112,1,0))+IF(ISNUMBER('Tab 1ª Fase'!E124),IF('Tab 1ª Fase'!E124='Tab 1ª Fase'!C124,1,0))+IF(ISNUMBER('Tab 1ª Fase'!E136),IF('Tab 1ª Fase'!E136='Tab 1ª Fase'!C136,1,0))+IF(ISNUMBER('Tab 1ª Fase'!C146),IF('Tab 1ª Fase'!C146='Tab 1ª Fase'!E146,1,0))+IF(ISNUMBER('Tab 1ª Fase'!E156),IF('Tab 1ª Fase'!E156='Tab 1ª Fase'!C156,1,0)))</f>
        <v>4</v>
      </c>
      <c r="G13" s="33">
        <f>SUM(IF('Tab 1ª Fase'!C20&lt;'Tab 1ª Fase'!E20,1,0)+IF('Tab 1ª Fase'!E32&lt;'Tab 1ª Fase'!C32,1,0)+IF('Tab 1ª Fase'!E46&lt;'Tab 1ª Fase'!C46,1,0)+IF('Tab 1ª Fase'!E62&lt;'Tab 1ª Fase'!C62,1,0)+IF('Tab 1ª Fase'!C78&lt;'Tab 1ª Fase'!E78,1,0)+IF('Tab 1ª Fase'!E80&lt;'Tab 1ª Fase'!C80,1,0)+IF('Tab 1ª Fase'!E96&lt;'Tab 1ª Fase'!C96,1,0)+IF('Tab 1ª Fase'!E112&lt;'Tab 1ª Fase'!C112,1,0)+IF('Tab 1ª Fase'!E124&lt;'Tab 1ª Fase'!C124,1,0)+IF('Tab 1ª Fase'!E136&lt;'Tab 1ª Fase'!C136,1,0)+IF('Tab 1ª Fase'!C146&lt;'Tab 1ª Fase'!E146,1,0)+IF('Tab 1ª Fase'!E156&lt;'Tab 1ª Fase'!C156,1,0))</f>
        <v>5</v>
      </c>
      <c r="H13" s="33">
        <f>SUM('Tab 1ª Fase'!C20+'Tab 1ª Fase'!E32+'Tab 1ª Fase'!E46+'Tab 1ª Fase'!E62+'Tab 1ª Fase'!C78+'Tab 1ª Fase'!E80+'Tab 1ª Fase'!E96+'Tab 1ª Fase'!E112+'Tab 1ª Fase'!E124+'Tab 1ª Fase'!E136+'Tab 1ª Fase'!C146+'Tab 1ª Fase'!E156)</f>
        <v>18</v>
      </c>
      <c r="I13" s="33">
        <f>SUM('Tab 1ª Fase'!E20+'Tab 1ª Fase'!C32+'Tab 1ª Fase'!C46+'Tab 1ª Fase'!C62+'Tab 1ª Fase'!E78+'Tab 1ª Fase'!C80+'Tab 1ª Fase'!C96+'Tab 1ª Fase'!C112+'Tab 1ª Fase'!C124+'Tab 1ª Fase'!C136+'Tab 1ª Fase'!E146+'Tab 1ª Fase'!C156)</f>
        <v>26</v>
      </c>
      <c r="J13" s="61">
        <f t="shared" si="2"/>
        <v>-8</v>
      </c>
      <c r="K13" s="27">
        <v>12</v>
      </c>
      <c r="L13" s="27">
        <f t="shared" si="3"/>
        <v>3</v>
      </c>
    </row>
    <row r="14" spans="1:12" s="10" customFormat="1" ht="24.75" customHeight="1">
      <c r="A14" s="32">
        <f t="shared" si="0"/>
        <v>0.3611111111111111</v>
      </c>
      <c r="B14" s="33" t="str">
        <f>Times!A11</f>
        <v>Líbano</v>
      </c>
      <c r="C14" s="33">
        <f>SUM(IF(ISNUMBER('Tab 1ª Fase'!C18),1)+IF(ISNUMBER('Tab 1ª Fase'!E28),1)+IF(ISNUMBER('Tab 1ª Fase'!E42),1)+IF(ISNUMBER('Tab 1ª Fase'!E50),1)+IF(ISNUMBER('Tab 1ª Fase'!E64),1)+IF(ISNUMBER('Tab 1ª Fase'!E74),1)+IF(ISNUMBER('Tab 1ª Fase'!E88),1)+IF(ISNUMBER('Tab 1ª Fase'!E100),1)+IF(ISNUMBER('Tab 1ª Fase'!C110),1)+IF(ISNUMBER('Tab 1ª Fase'!E122),1)+IF(ISNUMBER('Tab 1ª Fase'!E130),1)+IF(ISNUMBER('Tab 1ª Fase'!E146),1))</f>
        <v>12</v>
      </c>
      <c r="D14" s="33">
        <f t="shared" si="1"/>
        <v>13</v>
      </c>
      <c r="E14" s="33">
        <f>SUM(IF('Tab 1ª Fase'!C18&gt;'Tab 1ª Fase'!E18,1,0)+IF('Tab 1ª Fase'!E28&gt;'Tab 1ª Fase'!C28,1,0)+IF('Tab 1ª Fase'!E42&gt;'Tab 1ª Fase'!C42,1,0)+IF('Tab 1ª Fase'!E50&gt;'Tab 1ª Fase'!C50,1,0)+IF('Tab 1ª Fase'!E64&gt;'Tab 1ª Fase'!C64,1,0)+IF('Tab 1ª Fase'!E74&gt;'Tab 1ª Fase'!C74,1,0)+IF('Tab 1ª Fase'!E88&gt;'Tab 1ª Fase'!C88,1,0)+IF('Tab 1ª Fase'!E100&gt;'Tab 1ª Fase'!C100,1,0)+IF('Tab 1ª Fase'!C110&gt;'Tab 1ª Fase'!E110,1,0)+IF('Tab 1ª Fase'!E122&gt;'Tab 1ª Fase'!C122,1,0)+IF('Tab 1ª Fase'!E130&gt;'Tab 1ª Fase'!C130,1,0)+IF('Tab 1ª Fase'!E146&gt;'Tab 1ª Fase'!C146,1,0))</f>
        <v>4</v>
      </c>
      <c r="F14" s="33">
        <f>SUM(IF(ISNUMBER('Tab 1ª Fase'!C18),IF('Tab 1ª Fase'!C18='Tab 1ª Fase'!E18,1,0))+IF(ISNUMBER('Tab 1ª Fase'!E28),IF('Tab 1ª Fase'!E28='Tab 1ª Fase'!C28,1,0))+IF(ISNUMBER('Tab 1ª Fase'!E42),IF('Tab 1ª Fase'!E42='Tab 1ª Fase'!C42,1,0))+IF(ISNUMBER('Tab 1ª Fase'!E50),IF('Tab 1ª Fase'!E50='Tab 1ª Fase'!C50,1,0))+IF(ISNUMBER('Tab 1ª Fase'!E64),IF('Tab 1ª Fase'!E64='Tab 1ª Fase'!C64,1,0))+IF(ISNUMBER('Tab 1ª Fase'!E74),IF('Tab 1ª Fase'!E74='Tab 1ª Fase'!C74,1,0))+IF(ISNUMBER('Tab 1ª Fase'!E88),IF('Tab 1ª Fase'!E88='Tab 1ª Fase'!C88,1,0))+IF(ISNUMBER('Tab 1ª Fase'!E100),IF('Tab 1ª Fase'!E100='Tab 1ª Fase'!C100,1,0))+IF(ISNUMBER('Tab 1ª Fase'!C110),IF('Tab 1ª Fase'!C110='Tab 1ª Fase'!E110,1,0))+IF(ISNUMBER('Tab 1ª Fase'!E122),IF('Tab 1ª Fase'!E122='Tab 1ª Fase'!C122,1,0))+IF(ISNUMBER('Tab 1ª Fase'!E130),IF('Tab 1ª Fase'!E130='Tab 1ª Fase'!C130,1,0))+IF(ISNUMBER('Tab 1ª Fase'!E146),IF('Tab 1ª Fase'!E146='Tab 1ª Fase'!C146,1,0)))</f>
        <v>1</v>
      </c>
      <c r="G14" s="33">
        <f>SUM(IF('Tab 1ª Fase'!C18&lt;'Tab 1ª Fase'!E18,1,0)+IF('Tab 1ª Fase'!E28&lt;'Tab 1ª Fase'!C28,1,0)+IF('Tab 1ª Fase'!E42&lt;'Tab 1ª Fase'!C42,1,0)+IF('Tab 1ª Fase'!E50&lt;'Tab 1ª Fase'!C50,1,0)+IF('Tab 1ª Fase'!E64&lt;'Tab 1ª Fase'!C64,1,0)+IF('Tab 1ª Fase'!E74&lt;'Tab 1ª Fase'!C74,1,0)+IF('Tab 1ª Fase'!E88&lt;'Tab 1ª Fase'!C88,1,0)+IF('Tab 1ª Fase'!E100&lt;'Tab 1ª Fase'!C100,1,0)+IF('Tab 1ª Fase'!C110&lt;'Tab 1ª Fase'!E110,1,0)+IF('Tab 1ª Fase'!E122&lt;'Tab 1ª Fase'!C122,1,0)+IF('Tab 1ª Fase'!E130&lt;'Tab 1ª Fase'!C130,1,0)+IF('Tab 1ª Fase'!E146&lt;'Tab 1ª Fase'!C146,1,0))</f>
        <v>7</v>
      </c>
      <c r="H14" s="33">
        <f>SUM('Tab 1ª Fase'!C18+'Tab 1ª Fase'!E28+'Tab 1ª Fase'!E42+'Tab 1ª Fase'!E50+'Tab 1ª Fase'!E64+'Tab 1ª Fase'!E74+'Tab 1ª Fase'!E88+'Tab 1ª Fase'!E100+'Tab 1ª Fase'!C110+'Tab 1ª Fase'!E122+'Tab 1ª Fase'!E130+'Tab 1ª Fase'!E146)</f>
        <v>18</v>
      </c>
      <c r="I14" s="33">
        <f>SUM('Tab 1ª Fase'!E18+'Tab 1ª Fase'!C28+'Tab 1ª Fase'!C42+'Tab 1ª Fase'!C50+'Tab 1ª Fase'!C64+'Tab 1ª Fase'!C74+'Tab 1ª Fase'!C88+'Tab 1ª Fase'!C100+'Tab 1ª Fase'!E110+'Tab 1ª Fase'!C122+'Tab 1ª Fase'!C130+'Tab 1ª Fase'!C146)</f>
        <v>21</v>
      </c>
      <c r="J14" s="61">
        <f t="shared" si="2"/>
        <v>-3</v>
      </c>
      <c r="K14" s="27">
        <v>10</v>
      </c>
      <c r="L14" s="27">
        <f t="shared" si="3"/>
        <v>5</v>
      </c>
    </row>
    <row r="15" spans="1:12" s="10" customFormat="1" ht="24.75" customHeight="1">
      <c r="A15" s="32">
        <f t="shared" si="0"/>
        <v>0.3888888888888889</v>
      </c>
      <c r="B15" s="33" t="str">
        <f>Times!A12</f>
        <v>Camarões</v>
      </c>
      <c r="C15" s="33">
        <f>SUM(IF(ISNUMBER('Tab 1ª Fase'!E18),1)+IF(ISNUMBER('Tab 1ª Fase'!E20),1)+IF(ISNUMBER('Tab 1ª Fase'!E34),1)+IF(ISNUMBER('Tab 1ª Fase'!E48),1)+IF(ISNUMBER('Tab 1ª Fase'!E60),1)+IF(ISNUMBER('Tab 1ª Fase'!E86),1)+IF(ISNUMBER('Tab 1ª Fase'!E92),1)+IF(ISNUMBER('Tab 1ª Fase'!E114),1)+IF(ISNUMBER('Tab 1ª Fase'!E118),1)+IF(ISNUMBER('Tab 1ª Fase'!C134),1)+IF(ISNUMBER('Tab 1ª Fase'!E140),1)+IF(ISNUMBER('Tab 1ª Fase'!E152),1))</f>
        <v>12</v>
      </c>
      <c r="D15" s="33">
        <f t="shared" si="1"/>
        <v>14</v>
      </c>
      <c r="E15" s="33">
        <f>SUM(IF('Tab 1ª Fase'!E18&gt;'Tab 1ª Fase'!C18,1,0)+IF('Tab 1ª Fase'!E20&gt;'Tab 1ª Fase'!C20,1,0)+IF('Tab 1ª Fase'!E34&gt;'Tab 1ª Fase'!C34,1,0)+IF('Tab 1ª Fase'!E48&gt;'Tab 1ª Fase'!C48,1,0)+IF('Tab 1ª Fase'!E60&gt;'Tab 1ª Fase'!C60,1,0)+IF('Tab 1ª Fase'!E86&gt;'Tab 1ª Fase'!C86,1,0)+IF('Tab 1ª Fase'!E92&gt;'Tab 1ª Fase'!C92,1,0)+IF('Tab 1ª Fase'!E114&gt;'Tab 1ª Fase'!C114,1,0)+IF('Tab 1ª Fase'!E118&gt;'Tab 1ª Fase'!C118,1,0)+IF('Tab 1ª Fase'!C134&gt;'Tab 1ª Fase'!E134,1,0)+IF('Tab 1ª Fase'!E140&gt;'Tab 1ª Fase'!C140,1,0)+IF('Tab 1ª Fase'!E152&gt;'Tab 1ª Fase'!C152,1,0))</f>
        <v>4</v>
      </c>
      <c r="F15" s="33">
        <f>SUM(IF(ISNUMBER('Tab 1ª Fase'!E18),IF('Tab 1ª Fase'!E18='Tab 1ª Fase'!C18,1,0))+IF(ISNUMBER('Tab 1ª Fase'!E20),IF('Tab 1ª Fase'!E20='Tab 1ª Fase'!C20,1,0))+IF(ISNUMBER('Tab 1ª Fase'!E34),IF('Tab 1ª Fase'!E34='Tab 1ª Fase'!C34,1,0))+IF(ISNUMBER('Tab 1ª Fase'!E48),IF('Tab 1ª Fase'!E48='Tab 1ª Fase'!C48,1,0))+IF(ISNUMBER('Tab 1ª Fase'!E60),IF('Tab 1ª Fase'!E60='Tab 1ª Fase'!C60,1,0))+IF(ISNUMBER('Tab 1ª Fase'!E86),IF('Tab 1ª Fase'!E86='Tab 1ª Fase'!C86,1,0))+IF(ISNUMBER('Tab 1ª Fase'!E92),IF('Tab 1ª Fase'!E92='Tab 1ª Fase'!C92,1,0))+IF(ISNUMBER('Tab 1ª Fase'!E114),IF('Tab 1ª Fase'!E114='Tab 1ª Fase'!C114,1,0))+IF(ISNUMBER('Tab 1ª Fase'!E118),IF('Tab 1ª Fase'!E118='Tab 1ª Fase'!C118,1,0))+IF(ISNUMBER('Tab 1ª Fase'!C134),IF('Tab 1ª Fase'!C134='Tab 1ª Fase'!E134,1,0))+IF(ISNUMBER('Tab 1ª Fase'!E140),IF('Tab 1ª Fase'!E140='Tab 1ª Fase'!C140,1,0))+IF(ISNUMBER('Tab 1ª Fase'!E152),IF('Tab 1ª Fase'!E152='Tab 1ª Fase'!C152,1,0))+IF(ISNUMBER('Tab 1ª Fase'!#REF!),IF('Tab 1ª Fase'!#REF!='Tab 1ª Fase'!#REF!,1,0)))</f>
        <v>2</v>
      </c>
      <c r="G15" s="33">
        <f>SUM(IF('Tab 1ª Fase'!E18&lt;'Tab 1ª Fase'!C18,1,0)+IF('Tab 1ª Fase'!E20&lt;'Tab 1ª Fase'!C20,1,0)+IF('Tab 1ª Fase'!E34&lt;'Tab 1ª Fase'!C34,1,0)+IF('Tab 1ª Fase'!E48&lt;'Tab 1ª Fase'!C48,1,0)+IF('Tab 1ª Fase'!E60&lt;'Tab 1ª Fase'!C60,1,0)+IF('Tab 1ª Fase'!E86&lt;'Tab 1ª Fase'!C86,1,0)+IF('Tab 1ª Fase'!E92&lt;'Tab 1ª Fase'!C92,1,0)+IF('Tab 1ª Fase'!E114&lt;'Tab 1ª Fase'!C114,1,0)+IF('Tab 1ª Fase'!E118&lt;'Tab 1ª Fase'!C118,1,0)+IF('Tab 1ª Fase'!C134&lt;'Tab 1ª Fase'!E134,1,0)+IF('Tab 1ª Fase'!E140&lt;'Tab 1ª Fase'!C140,1,0)+IF('Tab 1ª Fase'!E152&lt;'Tab 1ª Fase'!C152,1,0))</f>
        <v>6</v>
      </c>
      <c r="H15" s="33">
        <f>SUM('Tab 1ª Fase'!E18+'Tab 1ª Fase'!E20+'Tab 1ª Fase'!E34+'Tab 1ª Fase'!E48+'Tab 1ª Fase'!E60+'Tab 1ª Fase'!E86+'Tab 1ª Fase'!E92+'Tab 1ª Fase'!E114+'Tab 1ª Fase'!E118+'Tab 1ª Fase'!C134+'Tab 1ª Fase'!E140+'Tab 1ª Fase'!E152)</f>
        <v>15</v>
      </c>
      <c r="I15" s="33">
        <f>SUM('Tab 1ª Fase'!C18+'Tab 1ª Fase'!C20+'Tab 1ª Fase'!C34+'Tab 1ª Fase'!C48+'Tab 1ª Fase'!C60+'Tab 1ª Fase'!C86+'Tab 1ª Fase'!C92+'Tab 1ª Fase'!C114+'Tab 1ª Fase'!C118+'Tab 1ª Fase'!E134+'Tab 1ª Fase'!C140+'Tab 1ª Fase'!C152)</f>
        <v>24</v>
      </c>
      <c r="J15" s="61">
        <f t="shared" si="2"/>
        <v>-9</v>
      </c>
      <c r="K15" s="27">
        <v>9</v>
      </c>
      <c r="L15" s="27">
        <f t="shared" si="3"/>
        <v>6</v>
      </c>
    </row>
    <row r="16" spans="1:12" s="10" customFormat="1" ht="24.75" customHeight="1">
      <c r="A16" s="32">
        <f>IF(C16&gt;0,SUM((D16/(C16*3))),0)</f>
        <v>0.5555555555555556</v>
      </c>
      <c r="B16" s="33" t="str">
        <f>Times!A13</f>
        <v>Itália</v>
      </c>
      <c r="C16" s="33">
        <f>SUM(IF(ISNUMBER('Tab 1ª Fase'!E16),1)+IF(ISNUMBER('Tab 1ª Fase'!E24),1)+IF(ISNUMBER('Tab 1ª Fase'!E36),1)+IF(ISNUMBER('Tab 1ª Fase'!E52),1)+IF(ISNUMBER('Tab 1ª Fase'!E66),1)+IF(ISNUMBER('Tab 1ª Fase'!E78),1)+IF(ISNUMBER('Tab 1ª Fase'!E90),1)+IF(ISNUMBER('Tab 1ª Fase'!E110),1)+IF(ISNUMBER('Tab 1ª Fase'!E116),1)+IF(ISNUMBER('Tab 1ª Fase'!E134),1)+IF(ISNUMBER('Tab 1ª Fase'!E142),1)+IF(ISNUMBER('Tab 1ª Fase'!E154),1))</f>
        <v>12</v>
      </c>
      <c r="D16" s="33">
        <f>SUM(E16*3)+F16</f>
        <v>20</v>
      </c>
      <c r="E16" s="33">
        <f>SUM(IF('Tab 1ª Fase'!E16&gt;'Tab 1ª Fase'!C16,1,0)+IF('Tab 1ª Fase'!E24&gt;'Tab 1ª Fase'!C24,1,0)+IF('Tab 1ª Fase'!E36&gt;'Tab 1ª Fase'!C36,1,0)+IF('Tab 1ª Fase'!E52&gt;'Tab 1ª Fase'!C52,1,0)+IF('Tab 1ª Fase'!E66&gt;'Tab 1ª Fase'!C66,1,0)+IF('Tab 1ª Fase'!E78&gt;'Tab 1ª Fase'!C78,1,0)+IF('Tab 1ª Fase'!E90&gt;'Tab 1ª Fase'!C90,1,0)+IF('Tab 1ª Fase'!E110&gt;'Tab 1ª Fase'!C110,1,0)+IF('Tab 1ª Fase'!E116&gt;'Tab 1ª Fase'!C116,1,0)+IF('Tab 1ª Fase'!E134&gt;'Tab 1ª Fase'!C134,1,0)+IF('Tab 1ª Fase'!E142&gt;'Tab 1ª Fase'!C142,1,0)+IF('Tab 1ª Fase'!E154&gt;'Tab 1ª Fase'!C154,1,0))</f>
        <v>6</v>
      </c>
      <c r="F16" s="33">
        <f>SUM(IF(ISNUMBER('Tab 1ª Fase'!E16),IF('Tab 1ª Fase'!E16='Tab 1ª Fase'!C16,1,0))+IF(ISNUMBER('Tab 1ª Fase'!E24),IF('Tab 1ª Fase'!E24='Tab 1ª Fase'!C24,1,0))+IF(ISNUMBER('Tab 1ª Fase'!E36),IF('Tab 1ª Fase'!E36='Tab 1ª Fase'!C36,1,0))+IF(ISNUMBER('Tab 1ª Fase'!E52),IF('Tab 1ª Fase'!E52='Tab 1ª Fase'!C52,1,0))+IF(ISNUMBER('Tab 1ª Fase'!E66),IF('Tab 1ª Fase'!E66='Tab 1ª Fase'!C66,1,0))+IF(ISNUMBER('Tab 1ª Fase'!E78),IF('Tab 1ª Fase'!E78='Tab 1ª Fase'!C78,1,0))+IF(ISNUMBER('Tab 1ª Fase'!E90),IF('Tab 1ª Fase'!E90='Tab 1ª Fase'!C90,1,0))+IF(ISNUMBER('Tab 1ª Fase'!E110),IF('Tab 1ª Fase'!E110='Tab 1ª Fase'!C110,1,0))+IF(ISNUMBER('Tab 1ª Fase'!E116),IF('Tab 1ª Fase'!E116='Tab 1ª Fase'!C116,1,0))+IF(ISNUMBER('Tab 1ª Fase'!E134),IF('Tab 1ª Fase'!E134='Tab 1ª Fase'!C134,1,0))+IF(ISNUMBER('Tab 1ª Fase'!E142),IF('Tab 1ª Fase'!E142='Tab 1ª Fase'!C142,1,0))+IF(ISNUMBER('Tab 1ª Fase'!E154),IF('Tab 1ª Fase'!E154='Tab 1ª Fase'!C154,1,0)))</f>
        <v>2</v>
      </c>
      <c r="G16" s="33">
        <f>SUM(IF('Tab 1ª Fase'!E16&lt;'Tab 1ª Fase'!C16,1,0)+IF('Tab 1ª Fase'!E24&lt;'Tab 1ª Fase'!C24,1,0)+IF('Tab 1ª Fase'!E36&lt;'Tab 1ª Fase'!C36,1,0)+IF('Tab 1ª Fase'!E52&lt;'Tab 1ª Fase'!C52,1,0)+IF('Tab 1ª Fase'!E66&lt;'Tab 1ª Fase'!C66,1,0)+IF('Tab 1ª Fase'!E78&lt;'Tab 1ª Fase'!C78,1,0)+IF('Tab 1ª Fase'!E90&lt;'Tab 1ª Fase'!C90,1,0)+IF('Tab 1ª Fase'!E110&lt;'Tab 1ª Fase'!C110,1,0)+IF('Tab 1ª Fase'!E116&lt;'Tab 1ª Fase'!C116,1,0)+IF('Tab 1ª Fase'!E134&lt;'Tab 1ª Fase'!C134,1,0)+IF('Tab 1ª Fase'!E142&lt;'Tab 1ª Fase'!C142,1,0)+IF('Tab 1ª Fase'!E154&lt;'Tab 1ª Fase'!C154,1,0))</f>
        <v>4</v>
      </c>
      <c r="H16" s="33">
        <f>SUM('Tab 1ª Fase'!E16+'Tab 1ª Fase'!E24+'Tab 1ª Fase'!E36+'Tab 1ª Fase'!E52+'Tab 1ª Fase'!E66+'Tab 1ª Fase'!E78+'Tab 1ª Fase'!E90+'Tab 1ª Fase'!E110+'Tab 1ª Fase'!E116+'Tab 1ª Fase'!E134+'Tab 1ª Fase'!E142+'Tab 1ª Fase'!E154)</f>
        <v>27</v>
      </c>
      <c r="I16" s="33">
        <f>SUM('Tab 1ª Fase'!C16+'Tab 1ª Fase'!C24+'Tab 1ª Fase'!C36+'Tab 1ª Fase'!C52+'Tab 1ª Fase'!C66+'Tab 1ª Fase'!C78+'Tab 1ª Fase'!C90+'Tab 1ª Fase'!C110+'Tab 1ª Fase'!C116+'Tab 1ª Fase'!C134+'Tab 1ª Fase'!C142+'Tab 1ª Fase'!C154)</f>
        <v>17</v>
      </c>
      <c r="J16" s="61">
        <f>SUM(H16-I16)</f>
        <v>10</v>
      </c>
      <c r="K16" s="27">
        <v>3</v>
      </c>
      <c r="L16" s="27">
        <f t="shared" si="3"/>
        <v>12</v>
      </c>
    </row>
    <row r="17" spans="1:12" s="10" customFormat="1" ht="6.75" customHeight="1">
      <c r="A17" s="20"/>
      <c r="B17" s="21"/>
      <c r="C17" s="21"/>
      <c r="D17" s="21"/>
      <c r="E17" s="21"/>
      <c r="F17" s="21"/>
      <c r="G17" s="21"/>
      <c r="H17" s="21"/>
      <c r="I17" s="21"/>
      <c r="J17" s="22"/>
      <c r="K17" s="28"/>
      <c r="L17" s="29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1.7109375" style="1" customWidth="1"/>
    <col min="2" max="2" width="9.140625" style="17" customWidth="1"/>
  </cols>
  <sheetData>
    <row r="1" ht="28.5" thickTop="1">
      <c r="A1" s="75" t="s">
        <v>94</v>
      </c>
    </row>
    <row r="2" ht="27.75">
      <c r="A2" s="76" t="s">
        <v>95</v>
      </c>
    </row>
    <row r="3" ht="27.75">
      <c r="A3" s="76" t="s">
        <v>96</v>
      </c>
    </row>
    <row r="4" ht="27.75">
      <c r="A4" s="76" t="s">
        <v>97</v>
      </c>
    </row>
    <row r="5" ht="27.75">
      <c r="A5" s="76" t="s">
        <v>98</v>
      </c>
    </row>
    <row r="6" ht="27.75">
      <c r="A6" s="76" t="s">
        <v>99</v>
      </c>
    </row>
    <row r="7" ht="27.75">
      <c r="A7" s="76" t="s">
        <v>100</v>
      </c>
    </row>
    <row r="8" ht="27.75">
      <c r="A8" s="76" t="s">
        <v>101</v>
      </c>
    </row>
    <row r="9" ht="27.75">
      <c r="A9" s="76" t="s">
        <v>102</v>
      </c>
    </row>
    <row r="10" ht="27.75">
      <c r="A10" s="76" t="s">
        <v>103</v>
      </c>
    </row>
    <row r="11" ht="27.75">
      <c r="A11" s="76" t="s">
        <v>104</v>
      </c>
    </row>
    <row r="12" ht="27.75">
      <c r="A12" s="76" t="s">
        <v>105</v>
      </c>
    </row>
    <row r="13" ht="28.5" thickBot="1">
      <c r="A13" s="77" t="s">
        <v>106</v>
      </c>
    </row>
    <row r="14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2014-02-25T13:56:28Z</dcterms:modified>
  <cp:category/>
  <cp:version/>
  <cp:contentType/>
  <cp:contentStatus/>
</cp:coreProperties>
</file>